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902km2\Desktop\Emisijos\2014\"/>
    </mc:Choice>
  </mc:AlternateContent>
  <bookViews>
    <workbookView xWindow="0" yWindow="-15" windowWidth="19155" windowHeight="6240" tabRatio="587"/>
  </bookViews>
  <sheets>
    <sheet name="Turinys" sheetId="9" r:id="rId1"/>
    <sheet name="Gairės ir sąlygos" sheetId="10" r:id="rId2"/>
    <sheet name="Identifikacija ir aprašymas" sheetId="24" r:id="rId3"/>
    <sheet name="Išmetamųjų ŠESD duomenų apž." sheetId="32" r:id="rId4"/>
    <sheet name="Išmetamųjų teršalų duomenys" sheetId="29" r:id="rId5"/>
    <sheet name="Orlaivio duomenys" sheetId="27" r:id="rId6"/>
    <sheet name="VN būdinga informacija" sheetId="26" r:id="rId7"/>
    <sheet name="Priedai" sheetId="30" r:id="rId8"/>
    <sheet name="Pasirinktys" sheetId="17" state="hidden" r:id="rId9"/>
    <sheet name="Version documentation" sheetId="25" state="hidden" r:id="rId10"/>
  </sheets>
  <externalReferences>
    <externalReference r:id="rId11"/>
    <externalReference r:id="rId12"/>
    <externalReference r:id="rId13"/>
  </externalReferences>
  <definedNames>
    <definedName name="aviationauthorities">Pasirinktys!$C$36:$C$150</definedName>
    <definedName name="BooleanValues">'[1]Named ranges'!$E$91:$E$94</definedName>
    <definedName name="CompetentAuthorities">Pasirinktys!$C$5:$C$32</definedName>
    <definedName name="flighttypes">Pasirinktys!$E$11:$E$14</definedName>
    <definedName name="freightandmail">Pasirinktys!$E$41:$E$43</definedName>
    <definedName name="Frequency">Pasirinktys!$E$102:$E$107</definedName>
    <definedName name="indRange">Pasirinktys!$E$51:$E$59</definedName>
    <definedName name="Legalstatus">Pasirinktys!$E$34:$E$38</definedName>
    <definedName name="ManSys">Pasirinktys!$E$62:$E$65</definedName>
    <definedName name="memberstates">Pasirinktys!$A$5:$A$35</definedName>
    <definedName name="MSversiontracking">Pasirinktys!$E$75:$E$76</definedName>
    <definedName name="NewUpdate">Pasirinktys!$E$89:$E$90</definedName>
    <definedName name="notapplicable">Pasirinktys!$E$85:$E$86</definedName>
    <definedName name="operationscope">Pasirinktys!$E$18:$E$20</definedName>
    <definedName name="operationsscope">Pasirinktys!$E$18:$E$20</definedName>
    <definedName name="opstatus">Pasirinktys!$E$5:$E$7</definedName>
    <definedName name="passengermass">Pasirinktys!$E$46:$E$48</definedName>
    <definedName name="_xlnm.Print_Area" localSheetId="1">'Gairės ir sąlygos'!$A$1:$L$74</definedName>
    <definedName name="_xlnm.Print_Area" localSheetId="2">'Identifikacija ir aprašymas'!$A$1:$J$95</definedName>
    <definedName name="_xlnm.Print_Area" localSheetId="3">'Išmetamųjų ŠESD duomenų apž.'!$A$1:$J$100</definedName>
    <definedName name="_xlnm.Print_Area" localSheetId="4">'Išmetamųjų teršalų duomenys'!$A$1:$J$112</definedName>
    <definedName name="_xlnm.Print_Area" localSheetId="5">'Orlaivio duomenys'!$A$1:$H$43</definedName>
    <definedName name="_xlnm.Print_Area" localSheetId="7">Priedai!$A$1:$G$98</definedName>
    <definedName name="_xlnm.Print_Area" localSheetId="0">Turinys!$A$1:$I$45</definedName>
    <definedName name="_xlnm.Print_Area" localSheetId="9">'Version documentation'!$A$1:$E$79</definedName>
    <definedName name="_xlnm.Print_Area" localSheetId="6">'VN būdinga informacija'!$A$1:$J$34</definedName>
    <definedName name="SelectPrimaryInfoSource">Pasirinktys!$E$80:$E$81</definedName>
    <definedName name="Title">Pasirinktys!$E$24:$E$31</definedName>
    <definedName name="worldcountries">Pasirinktys!$A$39:$A$277</definedName>
    <definedName name="YesNo">Pasirinktys!$E$69:$E$71</definedName>
  </definedNames>
  <calcPr calcId="152511"/>
</workbook>
</file>

<file path=xl/calcChain.xml><?xml version="1.0" encoding="utf-8"?>
<calcChain xmlns="http://schemas.openxmlformats.org/spreadsheetml/2006/main">
  <c r="E12" i="29" l="1"/>
  <c r="E11" i="29"/>
  <c r="J11" i="29"/>
  <c r="G69" i="32"/>
  <c r="J25" i="32"/>
  <c r="J106" i="29" l="1"/>
  <c r="J107" i="29"/>
  <c r="J108" i="29"/>
  <c r="J109" i="29"/>
  <c r="J97" i="29"/>
  <c r="J96" i="29"/>
  <c r="J95" i="29"/>
  <c r="J94" i="29"/>
  <c r="J93" i="29"/>
  <c r="J92" i="29"/>
  <c r="J91" i="29"/>
  <c r="J90" i="29"/>
  <c r="J89" i="29"/>
  <c r="J88" i="29"/>
  <c r="J87" i="29"/>
  <c r="J86" i="29"/>
  <c r="J85" i="29"/>
  <c r="J84" i="29"/>
  <c r="J83" i="29"/>
  <c r="J82" i="29"/>
  <c r="J81" i="29"/>
  <c r="J80" i="29"/>
  <c r="J79" i="29"/>
  <c r="J78" i="29"/>
  <c r="J77" i="29"/>
  <c r="J76" i="29"/>
  <c r="J75" i="29"/>
  <c r="J74" i="29"/>
  <c r="J73" i="29"/>
  <c r="J72" i="29"/>
  <c r="J71" i="29"/>
  <c r="J70" i="29"/>
  <c r="J69" i="29"/>
  <c r="J68" i="29"/>
  <c r="J67" i="29"/>
  <c r="J66" i="29"/>
  <c r="J65" i="29"/>
  <c r="J64" i="29"/>
  <c r="J63" i="29"/>
  <c r="J62" i="29"/>
  <c r="D28" i="9" l="1"/>
  <c r="J45" i="29" l="1"/>
  <c r="J40" i="29"/>
  <c r="J36" i="29"/>
  <c r="J26" i="32"/>
  <c r="J27" i="32"/>
  <c r="J36" i="32" s="1"/>
  <c r="D29" i="9"/>
  <c r="C22" i="9"/>
  <c r="B17" i="25"/>
  <c r="C3" i="25" s="1"/>
  <c r="C24" i="9" s="1"/>
  <c r="C23" i="9"/>
  <c r="C21" i="9"/>
  <c r="E54" i="29"/>
  <c r="F54" i="29"/>
  <c r="F12" i="29" s="1"/>
  <c r="G54" i="29"/>
  <c r="H54" i="29"/>
  <c r="H12" i="29" s="1"/>
  <c r="I54" i="29"/>
  <c r="F111" i="29"/>
  <c r="F15" i="29" s="1"/>
  <c r="G111" i="29"/>
  <c r="G15" i="29" s="1"/>
  <c r="H111" i="29"/>
  <c r="H15" i="29" s="1"/>
  <c r="I111" i="29"/>
  <c r="I15" i="29" s="1"/>
  <c r="E111" i="29"/>
  <c r="E15" i="29" s="1"/>
  <c r="J110" i="29"/>
  <c r="J105" i="29"/>
  <c r="F99" i="29"/>
  <c r="F14" i="29" s="1"/>
  <c r="G99" i="29"/>
  <c r="G14" i="29" s="1"/>
  <c r="H99" i="29"/>
  <c r="H14" i="29" s="1"/>
  <c r="I99" i="29"/>
  <c r="I14" i="29" s="1"/>
  <c r="I13" i="29" s="1"/>
  <c r="E99" i="29"/>
  <c r="E14" i="29" s="1"/>
  <c r="J61" i="29"/>
  <c r="J98" i="29"/>
  <c r="I12" i="29"/>
  <c r="J53" i="29"/>
  <c r="J52" i="29"/>
  <c r="J51" i="29"/>
  <c r="J50" i="29"/>
  <c r="J49" i="29"/>
  <c r="J48" i="29"/>
  <c r="J47" i="29"/>
  <c r="J46" i="29"/>
  <c r="J44" i="29"/>
  <c r="J43" i="29"/>
  <c r="J42" i="29"/>
  <c r="J41" i="29"/>
  <c r="J39" i="29"/>
  <c r="J38" i="29"/>
  <c r="J37" i="29"/>
  <c r="J35" i="29"/>
  <c r="J34" i="29"/>
  <c r="J33" i="29"/>
  <c r="J32" i="29"/>
  <c r="J31" i="29"/>
  <c r="J30" i="29"/>
  <c r="J29" i="29"/>
  <c r="J28" i="29"/>
  <c r="J27" i="29"/>
  <c r="J26" i="29"/>
  <c r="J25" i="29"/>
  <c r="J60" i="29"/>
  <c r="J24" i="29"/>
  <c r="G64" i="32"/>
  <c r="G65" i="32"/>
  <c r="G63" i="32"/>
  <c r="C46" i="32"/>
  <c r="C94" i="32" s="1"/>
  <c r="C47" i="32"/>
  <c r="C95" i="32" s="1"/>
  <c r="C48" i="32"/>
  <c r="C96" i="32" s="1"/>
  <c r="C49" i="32"/>
  <c r="C97" i="32" s="1"/>
  <c r="C50" i="32"/>
  <c r="C98" i="32" s="1"/>
  <c r="C51" i="32"/>
  <c r="C99" i="32" s="1"/>
  <c r="C52" i="32"/>
  <c r="C100" i="32" s="1"/>
  <c r="C45" i="32"/>
  <c r="C93" i="32" s="1"/>
  <c r="C43" i="32"/>
  <c r="C44" i="32"/>
  <c r="C42" i="32"/>
  <c r="F66" i="32"/>
  <c r="B22" i="25"/>
  <c r="B21" i="25"/>
  <c r="B20" i="25"/>
  <c r="B25" i="25"/>
  <c r="B24" i="25"/>
  <c r="B23" i="25"/>
  <c r="B19" i="25"/>
  <c r="B18" i="25"/>
  <c r="B16" i="25"/>
  <c r="B15" i="25"/>
  <c r="B14" i="25"/>
  <c r="I11" i="29" l="1"/>
  <c r="G13" i="29"/>
  <c r="H13" i="29"/>
  <c r="F13" i="29"/>
  <c r="J54" i="29"/>
  <c r="J14" i="29"/>
  <c r="E13" i="29"/>
  <c r="J99" i="29"/>
  <c r="J111" i="29"/>
  <c r="F11" i="29"/>
  <c r="H11" i="29"/>
  <c r="F17" i="29"/>
  <c r="D31" i="9"/>
  <c r="J15" i="29"/>
  <c r="G12" i="29"/>
  <c r="J13" i="29" l="1"/>
  <c r="I81" i="32"/>
  <c r="L72" i="32"/>
  <c r="J12" i="29"/>
  <c r="G11" i="29"/>
  <c r="F18" i="29" s="1"/>
</calcChain>
</file>

<file path=xl/comments1.xml><?xml version="1.0" encoding="utf-8"?>
<comments xmlns="http://schemas.openxmlformats.org/spreadsheetml/2006/main">
  <authors>
    <author>grigaie</author>
  </authors>
  <commentList>
    <comment ref="J62" authorId="0" shapeId="0">
      <text>
        <r>
          <rPr>
            <b/>
            <sz val="8"/>
            <color indexed="81"/>
            <rFont val="Tahoma"/>
            <family val="2"/>
            <charset val="186"/>
          </rPr>
          <t>grigaie:</t>
        </r>
        <r>
          <rPr>
            <sz val="8"/>
            <color indexed="81"/>
            <rFont val="Tahoma"/>
            <family val="2"/>
            <charset val="186"/>
          </rPr>
          <t xml:space="preserve">
</t>
        </r>
      </text>
    </comment>
  </commentList>
</comments>
</file>

<file path=xl/comments2.xml><?xml version="1.0" encoding="utf-8"?>
<comments xmlns="http://schemas.openxmlformats.org/spreadsheetml/2006/main">
  <authors>
    <author>Hubert Fallmann</author>
  </authors>
  <commentList>
    <comment ref="C4" authorId="0" shapeId="0">
      <text>
        <r>
          <rPr>
            <b/>
            <sz val="8"/>
            <color indexed="81"/>
            <rFont val="Tahoma"/>
            <family val="2"/>
            <charset val="186"/>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<sst xmlns="http://schemas.openxmlformats.org/spreadsheetml/2006/main" count="1412" uniqueCount="928">
  <si>
    <t>Keliuose laukeliuose duomenis galite pasirinkti iš jau pateiktų duomenų. Norėdami pasirinkti iš tokio išskleidžiamojo sąrašo, spustelėkite pelės mygtuku mažą rodyklėlę dešiniajame langelio krašte arba pasirinkite langelį ir laikydami paspaudę klavišą Alt slinkite žymikliu žemyn. Į kai kuriuos laukelius galėsite įrašyti savo tekstą, net jei ir yra toks išskleidžiamasis sąrašas. Tai galima tada, kai išskleidžiamajame sąraše yra tuščių sąrašo įrašų.</t>
  </si>
  <si>
    <t>Geltoni laukeliai yra laukeliai, į kurios reikia rašyti informaciją.</t>
  </si>
  <si>
    <t>Tai turi būti juridinio asmens, kuris vykdo ES ETS direktyvos I priede apibrėžtą aviacijos veiklą, pavadinimas.</t>
  </si>
  <si>
    <t>Orlaivio naudotojo pavadinimas sąraše, parengtame pagal ES ETS direktyvos 18a straipsnio 3 dalį, gali būti kitoks nei faktinis į 2 dalies a punktą įrašytas pavadinimas.</t>
  </si>
  <si>
    <t xml:space="preserve">Kai kuriose valstybėse narėse yra daugiau negu viena kompetentinga institucija, kuri dirba su orlaivių naudotojais pagal ES ETS. Prašom įrašyti tinkamos institucijos pavadinimą, jei taikytina. Kitais atvejais pasirinkite „nėra“. </t>
  </si>
  <si>
    <t>E. pašto adresas</t>
  </si>
  <si>
    <t>Organizacijos pavadinimas (jei veikiate orlaivio naudotojo vardu)</t>
  </si>
  <si>
    <t>Jei atsakėte „taip“, prašom aprašyti visus svarbius veiklos pokyčius ir visus nukrypimus nuo jūsų patvirtinto apskaitos plano ir pateikti informacijos apie kiekvieną nukrypimą ir kokios įtakos tai turėjo apskaičiuojant metinį išmetamųjų teršalų kiekį.</t>
  </si>
  <si>
    <t>Naudoti degalai</t>
  </si>
  <si>
    <t>Prašom į lentelę įrašyti bendrą per ataskaitinius metus sunaudotų kiekvienos rūšies degalų kiekį tonomis.</t>
  </si>
  <si>
    <t>Jei naudojami alternatyvūs degalai, prašom nurodyti jų pavadinimą, nurodytą patvirtintame apskaitos plane, išmetamųjų teršalų faktorių (skiltyje „ITF [CO2 t / degalų t]“ arba „ITF [CO2 t / TJ]“), grynojo šilumingumo vertę (skiltis „GŠV“) ir biomasės kiekį procentais, jei taikytina. Be to, alternatyvių degalų CO2 išmetamieji teršalai automatiškai neapskaičiuojami. Nurodytas CO2 išmetamųjų teršalų dydis rodo tik iškastinio kuro anglies dalį degaluose.</t>
  </si>
  <si>
    <t>per ataskaitinius metus sunaudota degalų [tonos]</t>
  </si>
  <si>
    <t>Šis bendras išmetamųjų teršalų skaičius laikomas teisingu metinio išmetamųjų teršalų kiekio skaičiumi. Jei sudedant elektroninės lentelės „Išmetamųjų teršalų duomenis“ ar priedo duomenis nukrypstama nuo šio skaičiaus, įsitikinkite, ar visose lentelėse pateikti nuoseklūs duomenys.</t>
  </si>
  <si>
    <t>Prašom nurodyti, kokią degalų rūšį naudojo kiekvieno išvardyto tipo orlaiviai. Jei orlaivių tipams per ataskaitinį laikotarpį naudoti kitokie degalai, prašom nurodyti kiekvieną naudotų degalų rūšį. Alternatyvių degalų pavadinimai imami automatiškai iš pirmiau esančio b punkto.</t>
  </si>
  <si>
    <t>Degalų naudojimas pagal orlaivio tipą</t>
  </si>
  <si>
    <t>Šiuos degalus naudojančių orlaivių tipai (ICAO žymenys, atskirti kabliataškiais)</t>
  </si>
  <si>
    <t>Prašom nurodyti bendrą skrydžių, kuriems taikoma ES ETS ir kuriuos vykdėte kaip orlaivio naudotojas, skaičių per kiekvieną ataskaitinių metų keturių mėnesių laikotarpį.</t>
  </si>
  <si>
    <t>Jei jūsų metinis išmetamųjų teršalų kiekis yra didesnis kaip 10 000 tonų CO2 per metus ir jūs per keturių mėnesių laikotarpius atlikote 243 skrydžius ar daugiau, prašom kreiptis į savo kompetentingą instituciją dėl jūsų apskaitos plano pakeitimo.</t>
  </si>
  <si>
    <t>Fiji - Civil Aviation Authority</t>
  </si>
  <si>
    <t>Finland - Civil Aviation Authority</t>
  </si>
  <si>
    <t>France - Bureau d'Enquêtes et d'Analyses pour la sécurité de l'aviation civile (BEA)</t>
  </si>
  <si>
    <t>Gambia - Gambia Civil Aviation Authority</t>
  </si>
  <si>
    <t>Ghana - Ghana Civil Aviation Authority</t>
  </si>
  <si>
    <t>Angola</t>
  </si>
  <si>
    <t>Greece - Hellenic Civil Aviation Authority</t>
  </si>
  <si>
    <t>Hungary - Directorate for Air Transport</t>
  </si>
  <si>
    <t>indrange</t>
  </si>
  <si>
    <t>Iceland - Civil Aviation Administration</t>
  </si>
  <si>
    <t>Argentina</t>
  </si>
  <si>
    <t>India - Directorate General of Civil Aviation</t>
  </si>
  <si>
    <t>Germany - Luftfahrt-Bundesamt</t>
  </si>
  <si>
    <t>Indonesia - Direktorat Jenderal Perhubungan Udara</t>
  </si>
  <si>
    <t>Aruba</t>
  </si>
  <si>
    <t>Iran, Islamic Republic of - Civil Aviation Organization of Iran</t>
  </si>
  <si>
    <t>Ireland - Irish Aviation Authority</t>
  </si>
  <si>
    <t>51-100</t>
  </si>
  <si>
    <t>Israel - Civil Aviation Authority</t>
  </si>
  <si>
    <t>101-200</t>
  </si>
  <si>
    <t>unprotected version for DGT translation</t>
  </si>
  <si>
    <t>ListOfSheets</t>
  </si>
  <si>
    <t>Note for DGT: Please only translate the green fields!</t>
  </si>
  <si>
    <t>corrected typo in 'Guidelines and conditions'!C5</t>
  </si>
  <si>
    <t>[t]</t>
  </si>
  <si>
    <t xml:space="preserve"> [m3]</t>
  </si>
  <si>
    <t>Version comments</t>
  </si>
  <si>
    <t>presented in WG3</t>
  </si>
  <si>
    <t>draft published on Web</t>
  </si>
  <si>
    <t>A</t>
  </si>
  <si>
    <t>B</t>
  </si>
  <si>
    <t>C</t>
  </si>
  <si>
    <t>D</t>
  </si>
  <si>
    <t>E</t>
  </si>
  <si>
    <t>Column for controls</t>
  </si>
  <si>
    <t>Italy - Agenzia Nazionale della Sicurezza del Volo</t>
  </si>
  <si>
    <t>200+</t>
  </si>
  <si>
    <t>Jamaica - Civil Aviation Authority</t>
  </si>
  <si>
    <r>
      <t xml:space="preserve">Įsitikinkite, kad žinote, kuri valstybė narė yra atsakinga už jūsų administravimą </t>
    </r>
    <r>
      <rPr>
        <sz val="10"/>
        <rFont val="Arial"/>
        <family val="2"/>
      </rPr>
      <t>(orlaivio naudotojas, su kuriuo susijusi ši ataskaita). Administruojančios valstybės narės nustatymo kriterijai nustatyti ES ETS direktyvos 18a straipsnyje. Sąrašą, kuriame nurodyta kiekvieno orlaivio naudotojo administruojanti valstybė narė, galima rasti Komisijos interneto svetainėje (žr. toliau).</t>
    </r>
  </si>
  <si>
    <t>Skrydžiai tik EEE viduje</t>
  </si>
  <si>
    <t>Skrydžiai EEE viduje ir už jos ribų</t>
  </si>
  <si>
    <t>Licencija oro susisiekimui vykdyti</t>
  </si>
  <si>
    <t>visi kiti skrydžiai (tarptautiniai skrydžiai EEE viduje ir už jos ribų, = D + E)</t>
  </si>
  <si>
    <t>Išvykimo valstybė narė</t>
  </si>
  <si>
    <t>Atvykimo valstybė narė</t>
  </si>
  <si>
    <t>Prašom įrašyti (jei turima) valstybės narės išduoto oro vežėjo pažymėjimo bei licencijos oro susisiekimui vykdyti numerius ir juos išdavusios institucijos pavadinimą.</t>
  </si>
  <si>
    <t>Japan - Ministry of Land, Infrastructure and Transport</t>
  </si>
  <si>
    <t>Jordan - Civil Aviation Regulatory Commission (CARC) (formerly called "Jordan Civil Aviation Authority (JCAA)")</t>
  </si>
  <si>
    <t>Kenya - Kenya Civil Aviation Authority</t>
  </si>
  <si>
    <t>Kuwait - Directorate General of Civil Aviation</t>
  </si>
  <si>
    <t>Latvia - Civil Aviation Agency</t>
  </si>
  <si>
    <t>Lebanon - Lebanese Civil Aviation Authority</t>
  </si>
  <si>
    <t>t CO2</t>
  </si>
  <si>
    <t>%</t>
  </si>
  <si>
    <t>Libyan Arab Jamahiriya - Libyan Civil Aviation Authority</t>
  </si>
  <si>
    <t>Bermuda</t>
  </si>
  <si>
    <t>Malaysia - Department of Civil Aviation</t>
  </si>
  <si>
    <t>Maldives - Civil Aviation Department</t>
  </si>
  <si>
    <t>Malta - Department of Civil Aviation</t>
  </si>
  <si>
    <t>Mexico - Secretaría de Comunicaciones y Transportes</t>
  </si>
  <si>
    <t>Mongolia - Civil Aviation Authority</t>
  </si>
  <si>
    <t>Montenegro - Ministry Maritime Affairs, Transportation and Telecommunications</t>
  </si>
  <si>
    <t>Morocco - Ministère des Transports</t>
  </si>
  <si>
    <t>Pažiūrėkite KI tinklalapyje arba tiesiogiai susisiekite su KI ir sužinokite, ar turite reikiamo varianto šabloną. Šablono variantas aiškiai nurodytas šios rinkmenos pirmajame puslapyje.</t>
  </si>
  <si>
    <t>Rinkmenos pavadinimas</t>
  </si>
  <si>
    <t>Informacija apie šią rinkmeną</t>
  </si>
  <si>
    <t>„Kompetentinga institucija gali reikalauti, kad orlaivio naudotojas naudotų elektroninį šabloną apskaitos planui pateikti. Komisija gali paskelbti standartizuotą elektroninį šabloną arba rinkmenos formato specifikacijas. Tokiu atveju kompetentinga institucija sutinka, kad orlaivio naudotojas naudotų tokį šabloną ar specifikacijas, išskyrus tuos atvejus, kai į kompetentingos institucijos šabloną reikalaujama įrašyti bent jau tokius pat duomenis.“</t>
  </si>
  <si>
    <t>Kaip naudotis šia rinkmena</t>
  </si>
  <si>
    <t>Rekomenduojama peržiūrėti rinkmeną nuo pradžios iki pabaigos. Yra keletas funkcijų, kurios padės pildyti formą ir kurios priklauso nuo to, kas buvo įrašyta pirmiau, pavyzdžiui, langelių spalva pasikeis, jei į juos nieko nereikia įrašyti (žr. spalvų kodus toliau).</t>
  </si>
  <si>
    <t>Namibia - Directorate of Civil Aviation (DCA Namibia)</t>
  </si>
  <si>
    <t>Nepal - Civil Aviation Authority of Nepal</t>
  </si>
  <si>
    <t>Netherlands - Directorate General of Civil Aviation and Freight Transport (DGTL)</t>
  </si>
  <si>
    <t>New Zealand - Airways Corporation of New Zealand</t>
  </si>
  <si>
    <t>Nicaragua - Instituto Nicaragüense de Aeronáutica Civíl</t>
  </si>
  <si>
    <t>Nigeria - Nigerian Civil Aviation Authority (NCAA)</t>
  </si>
  <si>
    <t>Norway - Civil Aviation Authority</t>
  </si>
  <si>
    <t>Oman - Directorate General of Civil Aviation and Meteorology</t>
  </si>
  <si>
    <t>Pakistan - Civil Aviation Authority</t>
  </si>
  <si>
    <t>Paraguay - Dirección Nacional de Aeronáutica Civil (DINAC)</t>
  </si>
  <si>
    <t>Peru - Dirección General de Aeronáutica Civil</t>
  </si>
  <si>
    <t>Philippines - Air Transportation Office (ATO)</t>
  </si>
  <si>
    <t>Poland - Civil Aviation Office</t>
  </si>
  <si>
    <t>Portugal - Instituto Nacional de Aviação Civil</t>
  </si>
  <si>
    <t>YesNo</t>
  </si>
  <si>
    <t>Republic of Korea - Ministry of Construction and Transportation</t>
  </si>
  <si>
    <t>Republic of Moldova - Civil Aviation Administration</t>
  </si>
  <si>
    <t>Romania - Romanian Civil Aeronautical Authority</t>
  </si>
  <si>
    <t>Russian Federation - State Civil Aviation Authority</t>
  </si>
  <si>
    <t>Saudi Arabia - Ministry of Defense and Aviation Presidency of Civil Aviation</t>
  </si>
  <si>
    <t>Serbia - Civil Aviation Directorate</t>
  </si>
  <si>
    <t>Seychelles - Directorate of Civil Aviation, Ministry of Tourism</t>
  </si>
  <si>
    <t>Singapore - Civil Aviation Authority of Singapore</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</si>
  <si>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</si>
  <si>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</si>
  <si>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</si>
  <si>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</si>
  <si>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</si>
  <si>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</si>
  <si>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Sudan - Civil Aviation Authority</t>
  </si>
  <si>
    <t>Suriname - Civil Aviation Department of Suriname</t>
  </si>
  <si>
    <t>Sweden - Swedish Civil Aviation Authority</t>
  </si>
  <si>
    <t>Switzerland - Federal Office for Civil Aviation (FOCA)</t>
  </si>
  <si>
    <t>Thailand - Department of Civil Aviation</t>
  </si>
  <si>
    <t>The former Yugoslav Republic of Macedonia - Civil Aviation Administration</t>
  </si>
  <si>
    <t>Tonga - Ministry of Civil Aviation</t>
  </si>
  <si>
    <t>Trinidad and Tobago - Civil Aviation Authority</t>
  </si>
  <si>
    <t>Tunisia - Office de l'aviation civile et des aéroports</t>
  </si>
  <si>
    <t>Turkey - Directorate General of Civil Aviation</t>
  </si>
  <si>
    <t>Column for</t>
  </si>
  <si>
    <t>controls</t>
  </si>
  <si>
    <t>Uganda - Civil Aviation Authority</t>
  </si>
  <si>
    <t>Ukraine - Civil Aviation Authority</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</si>
  <si>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</si>
  <si>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</si>
  <si>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</si>
  <si>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</si>
  <si>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Vanuatu - Vanuatu Civil Aviation Authority</t>
  </si>
  <si>
    <t>Yemen - Civil Aviation and Meteorological Authority (CAMA)</t>
  </si>
  <si>
    <t>Zambia - Department of Civil Aviation</t>
  </si>
  <si>
    <t>Grenada</t>
  </si>
  <si>
    <t>Nauru</t>
  </si>
  <si>
    <t>Palau</t>
  </si>
  <si>
    <t>Panama</t>
  </si>
  <si>
    <t>Peru</t>
  </si>
  <si>
    <t>Samoa</t>
  </si>
  <si>
    <t>Tokelau</t>
  </si>
  <si>
    <t>Tonga</t>
  </si>
  <si>
    <t>Tuvalu</t>
  </si>
  <si>
    <t>Uganda</t>
  </si>
  <si>
    <t>&lt;pateikia valstybė narė&gt;</t>
  </si>
  <si>
    <t>&lt;pateikia valstybė narė, jei reikia&gt;</t>
  </si>
  <si>
    <t>a)</t>
  </si>
  <si>
    <t>b)</t>
  </si>
  <si>
    <t xml:space="preserve">c) </t>
  </si>
  <si>
    <t xml:space="preserve">d) </t>
  </si>
  <si>
    <t xml:space="preserve">e) </t>
  </si>
  <si>
    <t>f)</t>
  </si>
  <si>
    <t>g)</t>
  </si>
  <si>
    <t>c)</t>
  </si>
  <si>
    <t>d)</t>
  </si>
  <si>
    <t xml:space="preserve">b) </t>
  </si>
  <si>
    <t>Vanuatu</t>
  </si>
  <si>
    <t>ManSys</t>
  </si>
  <si>
    <t>(j)</t>
  </si>
  <si>
    <t>(k)</t>
  </si>
  <si>
    <t>United Kingdom Civil Aviation Authority</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</si>
  <si>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</si>
  <si>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</si>
  <si>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</si>
  <si>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</si>
  <si>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</si>
  <si>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</si>
  <si>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</si>
  <si>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</si>
  <si>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</si>
  <si>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</si>
  <si>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</si>
  <si>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</si>
  <si>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</si>
  <si>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</si>
  <si>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</si>
  <si>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</si>
  <si>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</si>
  <si>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</si>
  <si>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</si>
  <si>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</si>
  <si>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</si>
  <si>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</si>
  <si>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</si>
  <si>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</si>
  <si>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</si>
  <si>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</si>
  <si>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</si>
  <si>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</si>
  <si>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</si>
  <si>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</si>
  <si>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</si>
  <si>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</si>
  <si>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</si>
  <si>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</si>
  <si>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</si>
  <si>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</si>
  <si>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</si>
  <si>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</si>
  <si>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Prašom pasirinkti</t>
  </si>
  <si>
    <t>Afganistanas</t>
  </si>
  <si>
    <t>Alandų salos</t>
  </si>
  <si>
    <t>Albanija</t>
  </si>
  <si>
    <t>Alžyras</t>
  </si>
  <si>
    <t>Amerikos Samoa</t>
  </si>
  <si>
    <t>Andora</t>
  </si>
  <si>
    <t>Angilija</t>
  </si>
  <si>
    <t>Antigva ir Barbuda</t>
  </si>
  <si>
    <t>Armėnija</t>
  </si>
  <si>
    <t>Australija</t>
  </si>
  <si>
    <t xml:space="preserve">Azerbaidžanas </t>
  </si>
  <si>
    <t>Bahamos</t>
  </si>
  <si>
    <t>Bahreinas</t>
  </si>
  <si>
    <t>Bangladešas</t>
  </si>
  <si>
    <t>Barbadosas</t>
  </si>
  <si>
    <t>Baltarusija</t>
  </si>
  <si>
    <t>Belizas</t>
  </si>
  <si>
    <t>Beninas</t>
  </si>
  <si>
    <t>Butanas</t>
  </si>
  <si>
    <t>Bolivija</t>
  </si>
  <si>
    <t>Bosnija ir Hercegovina</t>
  </si>
  <si>
    <t>Botsvana</t>
  </si>
  <si>
    <t>Brazilija</t>
  </si>
  <si>
    <t>Didžiosios Britanijos Mergelių Salos</t>
  </si>
  <si>
    <t>Brunėjaus Darusalamas</t>
  </si>
  <si>
    <t>Burkina Fasas</t>
  </si>
  <si>
    <t>Burundis</t>
  </si>
  <si>
    <t>Kambodža</t>
  </si>
  <si>
    <t>Kamerūnas</t>
  </si>
  <si>
    <t>Kanada</t>
  </si>
  <si>
    <t>Žaliasis Kyšulys</t>
  </si>
  <si>
    <t>Kaimanų salos</t>
  </si>
  <si>
    <t>Centrinės Afrikos Respublika</t>
  </si>
  <si>
    <t>Čadas</t>
  </si>
  <si>
    <t>Normandijos Salos</t>
  </si>
  <si>
    <t>Čilė</t>
  </si>
  <si>
    <t>Kinija</t>
  </si>
  <si>
    <t>Ypatingasis Administracinis Kinijos Regionas Honkongas</t>
  </si>
  <si>
    <t>Jei jūsų kompetentinga institucija reikalauja pateikti pasirašytą popierinę ataskaitos kopiją, prašom pasirašyti toliau parašui skirtoje vietoje.</t>
  </si>
  <si>
    <t>Jei 2 dalies a punkte nurodytas kitoks pavadinimas, prašom taip pat įrašyti orlaivio naudotojo pavadinimą, kuris nurodytas Komisijos orlaivių naudotojų sąraše.</t>
  </si>
  <si>
    <t>Ypatingasis Administracinis Kinijos Regionas Makao</t>
  </si>
  <si>
    <t>Kolumbija</t>
  </si>
  <si>
    <t>Komorai</t>
  </si>
  <si>
    <t>Kongas</t>
  </si>
  <si>
    <t>Kuko Salos</t>
  </si>
  <si>
    <t>Kosta Rika</t>
  </si>
  <si>
    <t>Dramblio Kaulo Krantas </t>
  </si>
  <si>
    <t>Kroatija</t>
  </si>
  <si>
    <t>Kuba</t>
  </si>
  <si>
    <t>Korėjos Liaudies Demokratinė Respublika</t>
  </si>
  <si>
    <t>Kongo Demokratinė Respublika</t>
  </si>
  <si>
    <t>Džibutis</t>
  </si>
  <si>
    <t>Dominika</t>
  </si>
  <si>
    <t>Dominikos Respublika</t>
  </si>
  <si>
    <t>Ekvadoras</t>
  </si>
  <si>
    <t>Egiptas</t>
  </si>
  <si>
    <t>Salvadoras</t>
  </si>
  <si>
    <t>Pusiaujo Gvinėja</t>
  </si>
  <si>
    <t>Eritrėja</t>
  </si>
  <si>
    <t>Etiopija</t>
  </si>
  <si>
    <t>Farerų Salos</t>
  </si>
  <si>
    <t>Folklando (Malvinų) Salos</t>
  </si>
  <si>
    <t>Fidžis</t>
  </si>
  <si>
    <t>Prancūzijos Gviana</t>
  </si>
  <si>
    <t>Prancūzijos Polinezija</t>
  </si>
  <si>
    <t>Gabonas</t>
  </si>
  <si>
    <t>Gambija</t>
  </si>
  <si>
    <t>Gruzija</t>
  </si>
  <si>
    <t>Gana</t>
  </si>
  <si>
    <t>Gibraltaras</t>
  </si>
  <si>
    <t>Grenlandija</t>
  </si>
  <si>
    <t>Gvadelupa</t>
  </si>
  <si>
    <t>Guamas</t>
  </si>
  <si>
    <t>Gvatemala</t>
  </si>
  <si>
    <t>Gernsis</t>
  </si>
  <si>
    <t>Gvinėja</t>
  </si>
  <si>
    <t>Bisau Gvinėja</t>
  </si>
  <si>
    <t>Gajana</t>
  </si>
  <si>
    <t>Haitis</t>
  </si>
  <si>
    <t>Šventasis sostas</t>
  </si>
  <si>
    <t>Hondūras</t>
  </si>
  <si>
    <t>Islandija</t>
  </si>
  <si>
    <t>Indija</t>
  </si>
  <si>
    <t>Indonezija</t>
  </si>
  <si>
    <t>Irano Islamo Respublika</t>
  </si>
  <si>
    <t>Irakas</t>
  </si>
  <si>
    <t>Meno Sala</t>
  </si>
  <si>
    <t>Izraelis</t>
  </si>
  <si>
    <t>Jamaika</t>
  </si>
  <si>
    <t>Japonija</t>
  </si>
  <si>
    <t>Džersis</t>
  </si>
  <si>
    <t>Jordanas</t>
  </si>
  <si>
    <t>Kazachstanas</t>
  </si>
  <si>
    <t>Kenija</t>
  </si>
  <si>
    <t>Kiribatis</t>
  </si>
  <si>
    <t>Kuveitas</t>
  </si>
  <si>
    <t>Kirgizstanas</t>
  </si>
  <si>
    <t>Laoso Liaudies Demokratinė Respublika</t>
  </si>
  <si>
    <t>Libanas</t>
  </si>
  <si>
    <t>Lesotas</t>
  </si>
  <si>
    <t>Liberija</t>
  </si>
  <si>
    <t>Libijos Arabų Socialistinė Liaudies Džamahirija</t>
  </si>
  <si>
    <t>Lichtenšteinas</t>
  </si>
  <si>
    <t>Madagaskaras</t>
  </si>
  <si>
    <t>Malavis</t>
  </si>
  <si>
    <t>Malaizija</t>
  </si>
  <si>
    <t>Maldyvai</t>
  </si>
  <si>
    <t>Malis</t>
  </si>
  <si>
    <t>Maršalo Salos</t>
  </si>
  <si>
    <t>Martinika</t>
  </si>
  <si>
    <t>Mauritanija</t>
  </si>
  <si>
    <t>Mauricijus</t>
  </si>
  <si>
    <t>Majotas</t>
  </si>
  <si>
    <t>Meksika</t>
  </si>
  <si>
    <t>Mikronezijos Federacinės Valstijos</t>
  </si>
  <si>
    <t>Monakas</t>
  </si>
  <si>
    <t>Mongolija</t>
  </si>
  <si>
    <t>Juodkalnija</t>
  </si>
  <si>
    <t>Marokas</t>
  </si>
  <si>
    <t>Mozambikas</t>
  </si>
  <si>
    <t>Mianmaras</t>
  </si>
  <si>
    <t>Namibija</t>
  </si>
  <si>
    <t>Nepalas</t>
  </si>
  <si>
    <t>Nyderlandų Antilai</t>
  </si>
  <si>
    <t>Naujoji Kaledonija</t>
  </si>
  <si>
    <t>Naujoji Zelandija</t>
  </si>
  <si>
    <t xml:space="preserve">Nikaragva </t>
  </si>
  <si>
    <t>Nigeris</t>
  </si>
  <si>
    <t>Nigerija</t>
  </si>
  <si>
    <t>Niujė</t>
  </si>
  <si>
    <t>Norfolko Salos</t>
  </si>
  <si>
    <t>Šiaurės Marianos Salos</t>
  </si>
  <si>
    <t>Norvegija</t>
  </si>
  <si>
    <t>Okupuotoji Palestinos Teritorija</t>
  </si>
  <si>
    <t>Omanas</t>
  </si>
  <si>
    <t>Pakistanas</t>
  </si>
  <si>
    <t>Papua Naujoji Gvinėja</t>
  </si>
  <si>
    <t>Paragvajus</t>
  </si>
  <si>
    <t>Filipinai</t>
  </si>
  <si>
    <t>Puerto Rikas</t>
  </si>
  <si>
    <t>Kataras</t>
  </si>
  <si>
    <t>Korėjos Respublika</t>
  </si>
  <si>
    <t>Moldavijos Respublika</t>
  </si>
  <si>
    <t>Rusijos Federacija</t>
  </si>
  <si>
    <t>Ruanda</t>
  </si>
  <si>
    <t>Sent Bartolomėjus</t>
  </si>
  <si>
    <t>Sent Kitsas ir Nevis</t>
  </si>
  <si>
    <t>Sent Lusija</t>
  </si>
  <si>
    <t>Sent Martinas (Prancūzijos dalis)</t>
  </si>
  <si>
    <t>Sen Pjeras ir Mikelonas</t>
  </si>
  <si>
    <t>Sent Vinsentas ir Grenadinai </t>
  </si>
  <si>
    <t>San Marinas</t>
  </si>
  <si>
    <t xml:space="preserve">Jei unikalaus ICAO žymens nėra, įrašykite visų jūsų naudojamų orlaivių identifikaciją ATC tikslais (registracijos numerį), kaip įrašyta skrydžio plano 7 langelyje. (Prašom kiekvieną registracijos numerį atskirti kabliataškiu.) Kitais atvejais įrašykite „nėra“ ir tęskite. </t>
  </si>
  <si>
    <t>San Tomė ir Prinsipė</t>
  </si>
  <si>
    <t>Saudo Arabija</t>
  </si>
  <si>
    <t>Senegalas</t>
  </si>
  <si>
    <t>Serbija</t>
  </si>
  <si>
    <t>Seišeliai</t>
  </si>
  <si>
    <t>Siera Leonė</t>
  </si>
  <si>
    <t>Singapūras</t>
  </si>
  <si>
    <t>Saliamono Salos</t>
  </si>
  <si>
    <t>Somalis</t>
  </si>
  <si>
    <t>Pietų Afrika</t>
  </si>
  <si>
    <t>Šri Lanka</t>
  </si>
  <si>
    <t>Sudanas</t>
  </si>
  <si>
    <t>Surinamas</t>
  </si>
  <si>
    <t>Svazilandas</t>
  </si>
  <si>
    <t>Šveicarija</t>
  </si>
  <si>
    <t>Sirijos Arabų Respublika</t>
  </si>
  <si>
    <t>Tadžikistanas</t>
  </si>
  <si>
    <t>Tailandas</t>
  </si>
  <si>
    <t>Buvusioji Jugoslavijos Respublika Makedonija</t>
  </si>
  <si>
    <t>Rytų Timoras</t>
  </si>
  <si>
    <t>Togas</t>
  </si>
  <si>
    <t>Trinidadas ir Tobagas</t>
  </si>
  <si>
    <t>Tunisas</t>
  </si>
  <si>
    <t>Turkija</t>
  </si>
  <si>
    <t>Turkmėnistanas</t>
  </si>
  <si>
    <t>Terkso ir Kaikoso Salos</t>
  </si>
  <si>
    <t>Ukraina</t>
  </si>
  <si>
    <t>Jungtiniai Arabų Emyratai</t>
  </si>
  <si>
    <t>Tanzanijos Jungtinė Respublika</t>
  </si>
  <si>
    <t>Jungtinės Amerikos Valstijos</t>
  </si>
  <si>
    <t>Jungtinių Valstijų Mergelių Salos</t>
  </si>
  <si>
    <t>Urugvajus</t>
  </si>
  <si>
    <t>Uzbekistanas</t>
  </si>
  <si>
    <t>Venesuela (Bolivarijos Respublika)</t>
  </si>
  <si>
    <t>Vietnamas</t>
  </si>
  <si>
    <t>Volisas ir Futūna</t>
  </si>
  <si>
    <t>Vakarų Sachara</t>
  </si>
  <si>
    <t>Jemenas</t>
  </si>
  <si>
    <t>Zambija</t>
  </si>
  <si>
    <t>Zimbabvė</t>
  </si>
  <si>
    <t>Faktinė / standartinė masė iš masės ir centruotės dokumentų</t>
  </si>
  <si>
    <t>Kita metodika</t>
  </si>
  <si>
    <t>nėra</t>
  </si>
  <si>
    <t>Aplinkos ministerija</t>
  </si>
  <si>
    <t>Civilinės aviacijos institucija</t>
  </si>
  <si>
    <t xml:space="preserve">Komercinis </t>
  </si>
  <si>
    <t>Nekomercinis</t>
  </si>
  <si>
    <t>Reguliaraus oro susisiekimo paslaugos</t>
  </si>
  <si>
    <t>Nereguliaraus oro susisiekimo paslaugos</t>
  </si>
  <si>
    <t xml:space="preserve">Reguliaraus ir nereguliaraus oro susisiekimo paslaugos </t>
  </si>
  <si>
    <t>Kapitonas</t>
  </si>
  <si>
    <t>Ponas</t>
  </si>
  <si>
    <t>Ponia</t>
  </si>
  <si>
    <t>Panelė</t>
  </si>
  <si>
    <t>Dr.</t>
  </si>
  <si>
    <t xml:space="preserve">Įmonė / Ribotos atsakomybės partnerystės organizacija </t>
  </si>
  <si>
    <t xml:space="preserve">Partnerystės organizacija </t>
  </si>
  <si>
    <t>Asmuo / Individualus prekiautojas</t>
  </si>
  <si>
    <t>Numatytasis 100 kg dydis</t>
  </si>
  <si>
    <t>Masė iš masės ir centruotės dokumentų</t>
  </si>
  <si>
    <t>Nėra dokumentais patvirtintos kokybės valdymo sistemos</t>
  </si>
  <si>
    <t>Yra dokumentais patvirtinta kokybės valdymo sistema</t>
  </si>
  <si>
    <t>Yra sertifikuota kokybės valdymo sistema</t>
  </si>
  <si>
    <t>Taip</t>
  </si>
  <si>
    <t>Ne</t>
  </si>
  <si>
    <t>Tonkilometrių duomenų apskaitos planas</t>
  </si>
  <si>
    <t>Naujas apskaitos planas</t>
  </si>
  <si>
    <t>Atnaujintas apskaitos planas</t>
  </si>
  <si>
    <t>Turinys</t>
  </si>
  <si>
    <t>Identifikavimas ir aprašymas</t>
  </si>
  <si>
    <t>Valstybei narei būdinga informacija</t>
  </si>
  <si>
    <t>Priedas</t>
  </si>
  <si>
    <t>Dokumento variantas</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</si>
  <si>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</si>
  <si>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</si>
  <si>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</si>
  <si>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</si>
  <si>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</si>
  <si>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</si>
  <si>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</si>
  <si>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</si>
  <si>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</si>
  <si>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</si>
  <si>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</si>
  <si>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</si>
  <si>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</si>
  <si>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</si>
  <si>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</si>
  <si>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</si>
  <si>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</si>
  <si>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</si>
  <si>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</si>
  <si>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</si>
  <si>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</si>
  <si>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</si>
  <si>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</si>
  <si>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</si>
  <si>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</si>
  <si>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</si>
  <si>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</si>
  <si>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</si>
  <si>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</si>
  <si>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</si>
  <si>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</si>
  <si>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</si>
  <si>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</si>
  <si>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</si>
  <si>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</si>
  <si>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</si>
  <si>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</si>
  <si>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</si>
  <si>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Prašom įrašyti unikalų ICAO kodą, naudojamą šaukinyje oro eismo kontrolės (angl. ATC) tikslais, jei jis žinomas.</t>
  </si>
  <si>
    <t>ICAO kodas turėtų būti tas, kuris nurodytas ICAO skrydžio plano 7 langelyje (išskyrus skrydžio identifikaciją), kaip nurodyta ICAO dokumente 8585. Jei nenurodote ICAO kodo skrydžių planuose, prašom pasirinkti „nėra“ iš išskleidžiamojo sąrašo ir pereiti į 2 dalies e punktą.</t>
  </si>
  <si>
    <t>Jei unikalaus ICAO kodo ATC tikslais nėra, prašom nurodyti orlaivio registracijos numerį, naudojamą jūsų naudojamo orlaivio šaukinyje ATC tikslais.</t>
  </si>
  <si>
    <t>Montseratas</t>
  </si>
  <si>
    <t>Reunjonas</t>
  </si>
  <si>
    <t>Šv. Elenos sala</t>
  </si>
  <si>
    <t>Svalbardas ir Janas Majenas</t>
  </si>
  <si>
    <t>Pildo orlaivio naudotojas</t>
  </si>
  <si>
    <t xml:space="preserve">Pildo tik kompetentinga institucija </t>
  </si>
  <si>
    <t>LT</t>
  </si>
  <si>
    <t>LU</t>
  </si>
  <si>
    <t>MT</t>
  </si>
  <si>
    <t>NL</t>
  </si>
  <si>
    <t>PL</t>
  </si>
  <si>
    <t>PT</t>
  </si>
  <si>
    <t>RO</t>
  </si>
  <si>
    <t>SK</t>
  </si>
  <si>
    <t>SI</t>
  </si>
  <si>
    <t>ES</t>
  </si>
  <si>
    <t>SE</t>
  </si>
  <si>
    <t>UK</t>
  </si>
  <si>
    <t>SelectPrimaryInfoSource</t>
  </si>
  <si>
    <t>NewUpdate</t>
  </si>
  <si>
    <t>Version list</t>
  </si>
  <si>
    <t>Languages list</t>
  </si>
  <si>
    <t>a</t>
  </si>
  <si>
    <t>b</t>
  </si>
  <si>
    <t>c</t>
  </si>
  <si>
    <t>d</t>
  </si>
  <si>
    <t xml:space="preserve">http://eur-lex.europa.eu/en/index.htm </t>
  </si>
  <si>
    <t xml:space="preserve">http://ec.europa.eu/environment/climat/emission/index_en.htm </t>
  </si>
  <si>
    <t xml:space="preserve">http://ec.europa.eu/environment/climat/aviation_en.htm </t>
  </si>
  <si>
    <t>http://ec.europa.eu/environment/climat/emission/mrg_en.htm</t>
  </si>
  <si>
    <t>notapplicable</t>
  </si>
  <si>
    <t>CompetentAuthorities</t>
  </si>
  <si>
    <t>1-5</t>
  </si>
  <si>
    <t>5-10</t>
  </si>
  <si>
    <t>11-20</t>
  </si>
  <si>
    <t>21-30</t>
  </si>
  <si>
    <t>31-50</t>
  </si>
  <si>
    <t>MSversiontracking</t>
  </si>
  <si>
    <t>freightandmail</t>
  </si>
  <si>
    <t>Passengermass</t>
  </si>
  <si>
    <t>(a)</t>
  </si>
  <si>
    <t>Title</t>
  </si>
  <si>
    <t>(b)</t>
  </si>
  <si>
    <t>(h)</t>
  </si>
  <si>
    <t>(i)</t>
  </si>
  <si>
    <t>Gairės ir sąlygos</t>
  </si>
  <si>
    <t>&lt;&lt;&lt; Spauskite čia ir pateksite į  4 dalį „Informacija apie apskaitos planą“ &gt;&gt;&gt;</t>
  </si>
  <si>
    <t>5 dalies a punkte nurodytas kitoks skaičius!</t>
  </si>
  <si>
    <t>&lt;&lt;&lt; Spauskite čia ir pateksite į  9 dalį „ Išsamūs išmetamųjų teršalų duomenys“ &gt;&gt;&gt;</t>
  </si>
  <si>
    <t>&lt;&lt;&lt; Spauskite čia ir pateksite į  10 dalį „Orlaivio duomenys“ &gt;&gt;&gt;</t>
  </si>
  <si>
    <t>&lt;&lt;&lt; Spauskite čia ir pateksite į  11 dalį „ Valstybei narei būdinga informacija “ &gt;&gt;&gt;</t>
  </si>
  <si>
    <t>(c)</t>
  </si>
  <si>
    <t>memberstates</t>
  </si>
  <si>
    <t>aviationauthorities</t>
  </si>
  <si>
    <t>opstatus</t>
  </si>
  <si>
    <t>Afghanistan - Ministry of Transport and Civil Aviation</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</si>
  <si>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</si>
  <si>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</si>
  <si>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</si>
  <si>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</si>
  <si>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</si>
  <si>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</si>
  <si>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</si>
  <si>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</si>
  <si>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</si>
  <si>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</si>
  <si>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Czech Republic</t>
  </si>
  <si>
    <t>Austria - Ministry of Transport, Innovation and Technology</t>
  </si>
  <si>
    <t>Denmark</t>
  </si>
  <si>
    <t>Bahrain - Civil Aviation Affairs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</si>
  <si>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</si>
  <si>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</si>
  <si>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</si>
  <si>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</si>
  <si>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</si>
  <si>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</si>
  <si>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</si>
  <si>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</si>
  <si>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</si>
  <si>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</si>
  <si>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</si>
  <si>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</si>
  <si>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</si>
  <si>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TURINYS</t>
  </si>
  <si>
    <t>Šablono varianto informacija</t>
  </si>
  <si>
    <t>Šabloną pateikė</t>
  </si>
  <si>
    <t>Paskelbimo data</t>
  </si>
  <si>
    <t>Kalba</t>
  </si>
  <si>
    <t>Šį apskaitos planą pateikė</t>
  </si>
  <si>
    <t>Unikalus identifikatorius</t>
  </si>
  <si>
    <t>Ataskaitiniai metai</t>
  </si>
  <si>
    <t>Data</t>
  </si>
  <si>
    <t>Teisiškai atsakingo asmens vardas, pavardė ir parašas</t>
  </si>
  <si>
    <t>GAIRĖS IR SĄLYGOS</t>
  </si>
  <si>
    <t xml:space="preserve">Nustatykite kompetentingą instituciją (KI), atsakingą už jūsų atvejį toje administruojančioje valstybėje narėje (vienoje valstybėje narėje gali būti daugiau negu viena KI). </t>
  </si>
  <si>
    <t>Ši ataskaita turi būti pateikta jūsų kompetentingai institucijai šiuo adresu:</t>
  </si>
  <si>
    <t>Bendras skrydžių tarp šių aerodromų skaičius</t>
  </si>
  <si>
    <t>Aerodromų pora (naudokite ICAO kodus)</t>
  </si>
  <si>
    <t>Kompetentinga institucija gali susisiekti su jumis ir aptarti jūsų ataskaitos detales, jei tos detalės yra neaiškios arba jei kyla abejonių dėl skaičių teisingumo.</t>
  </si>
  <si>
    <t>Informacijos šaltiniai</t>
  </si>
  <si>
    <t>ES tinklalapiai</t>
  </si>
  <si>
    <t>ES teisės aktai</t>
  </si>
  <si>
    <t>ES ETS bendroji dalis</t>
  </si>
  <si>
    <t xml:space="preserve">ES ETS aviacijos dalis </t>
  </si>
  <si>
    <t>Kiti tinklalapiai</t>
  </si>
  <si>
    <t>Pagalba</t>
  </si>
  <si>
    <t>Spalviniai kodai ir šriftas</t>
  </si>
  <si>
    <t>Juodas paryškintas tekstas</t>
  </si>
  <si>
    <t>Mažesnis kursyvinis tekstas</t>
  </si>
  <si>
    <t>Toks tekstas – tai Komisijos šablonas. Jis turi likti toks, koks yra.</t>
  </si>
  <si>
    <t>Tokiu tekstu pateikiama daugiau paaiškinimų. Valstybės narės gali įrašyti daugiau paaiškinimų valstybės narės šablono variantuose.</t>
  </si>
  <si>
    <t>Brūkšniuoti laukeliai reiškia, kad dėl įrašo kitame laukelyje čia įrašas nereikalingas.</t>
  </si>
  <si>
    <t>Pilkai pažymėtas vietas valstybės narės turėtų pildyti prieš skelbdamos individualizuotus šablono variantus.</t>
  </si>
  <si>
    <t>Valstybės narės pateiktos kitos gairės</t>
  </si>
  <si>
    <t>BENDROJI INFORMACIJA APIE ŠIĄ ATASKAITĄ</t>
  </si>
  <si>
    <t>Tai metai, kuriais buvo vykdoma ataskaitoje nurodyta aviacinė veikla, t. y. 2010 m., jei ataskaitą teikiate iki 2011 m. kovo 31 d.</t>
  </si>
  <si>
    <t>Orlaivio naudotojo identifikavimas</t>
  </si>
  <si>
    <t>Prašom įrašyti orlaivio naudotojo pavadinimą.</t>
  </si>
  <si>
    <t>Unikalus identifikatorius, kaip nurodyta Komisijos orlaivių naudotojų sąraše</t>
  </si>
  <si>
    <t>Šį identifikatorių galima rasti sąraše, kurį skelbia Komisija pagal ES ETS direktyvos 18a straipsnio 3 dalį.</t>
  </si>
  <si>
    <t>Prašom įrašyti orlaivio naudotojo administruojančią valstybę narę.</t>
  </si>
  <si>
    <t>Pagal direktyvos 18a straipsnį.</t>
  </si>
  <si>
    <t>Šios valstybės narės kompetentinga institucija</t>
  </si>
  <si>
    <t>Oro vežėjo pažymėjimas</t>
  </si>
  <si>
    <t>Išdavusi institucija</t>
  </si>
  <si>
    <t>Prašom įrašyti orlaivio naudotojo adresą, įskaitant pašto kodą ir valstybę.</t>
  </si>
  <si>
    <t>1 adreso eilutė</t>
  </si>
  <si>
    <t>2 adreso eilutė</t>
  </si>
  <si>
    <t>Miestas</t>
  </si>
  <si>
    <t>Valstybė / provincija / regionas</t>
  </si>
  <si>
    <t>Pašto kodas / ZIP</t>
  </si>
  <si>
    <t>Valstybė</t>
  </si>
  <si>
    <t>Telefono numeris</t>
  </si>
  <si>
    <t>Mums būtų naudinga žinoti asmenį, su kuriuo galėtume susisiekti kilus kokių nors klausimų dėl jūsų ataskaitos. Jūsų nurodytas asmuo turėtų turėti įgaliojimus veikti jūsų vardu. Tai galėtų būti agentas, veikiantis orlaivio naudotojo vardu.</t>
  </si>
  <si>
    <t>Titulas</t>
  </si>
  <si>
    <t>Vardas</t>
  </si>
  <si>
    <t>Pavardė</t>
  </si>
  <si>
    <t>Pareigos</t>
  </si>
  <si>
    <t>Prašom nurodyti adresą korespondencijai gauti.</t>
  </si>
  <si>
    <t>Tikrintojo identifikavimas</t>
  </si>
  <si>
    <t>Kontaktinis tikrintojo asmuo</t>
  </si>
  <si>
    <t>Įmonės pavadinimas</t>
  </si>
  <si>
    <t>Mums būtų naudinga žinoti asmenį, su kuriuo galėtume susisiekti kilus kokių nors klausimų dėl jūsų ataskaitos tikrinimo. Jūsų nurodytas asmuo turėtų būti susipažinęs su šia ataskaita.</t>
  </si>
  <si>
    <t>Informacija apie tikrintojo akreditaciją</t>
  </si>
  <si>
    <t>Akreditacijos valstybė narė</t>
  </si>
  <si>
    <t>Akreditacijos įstaigos suteiktas registracijos numeris</t>
  </si>
  <si>
    <t>Ar tokia registracijos informacija yra, gali priklausyti nuo administruojančios valstybės narės taikomos tikrintojų akreditacijos / leidimų išdavimo praktikos.</t>
  </si>
  <si>
    <t>Informacija apie apskaitos planą</t>
  </si>
  <si>
    <t>Nuoroda į patvirtintą metinį išmetamųjų teršalų apskaitos planą</t>
  </si>
  <si>
    <t>Patvirtinto apskaitos plano varianto numeris</t>
  </si>
  <si>
    <t>Ar per ataskaitinius metus buvo kokių nors nukrypimų nuo patvirtinto apskaitos plano?</t>
  </si>
  <si>
    <t>Bendras skrydžių, kuriems taikoma ES ETS, skaičius ataskaitiniais metais</t>
  </si>
  <si>
    <t>Degalų pavadinimas</t>
  </si>
  <si>
    <t>GŠV [GJ / t]</t>
  </si>
  <si>
    <r>
      <t>ITF [CO</t>
    </r>
    <r>
      <rPr>
        <b/>
        <vertAlign val="subscript"/>
        <sz val="8"/>
        <rFont val="Arial"/>
        <family val="2"/>
      </rPr>
      <t>2</t>
    </r>
    <r>
      <rPr>
        <b/>
        <sz val="8"/>
        <rFont val="Arial"/>
        <family val="2"/>
      </rPr>
      <t xml:space="preserve"> t / TJ]</t>
    </r>
  </si>
  <si>
    <t>biomasės kiekis [%]</t>
  </si>
  <si>
    <r>
      <t>[CO</t>
    </r>
    <r>
      <rPr>
        <b/>
        <vertAlign val="subscript"/>
        <sz val="8"/>
        <rFont val="Arial"/>
        <family val="2"/>
      </rPr>
      <t>2</t>
    </r>
    <r>
      <rPr>
        <b/>
        <sz val="8"/>
        <rFont val="Arial"/>
        <family val="2"/>
      </rPr>
      <t xml:space="preserve"> t]</t>
    </r>
  </si>
  <si>
    <t>Jei reikia pagalbos pildant ataskaitą, kreipkitės į savo kompetentingą instituciją. Kai kurios valstybės narės parengė rekomendacinius dokumentus, kurie jums gali būti naudingi.</t>
  </si>
  <si>
    <t>ITF[CO2 t / degalų t]</t>
  </si>
  <si>
    <t>CO2 išmetamieji teršalai[CO2 t]</t>
  </si>
  <si>
    <t>Reaktyvinis žibalas (JET A1 arba JET A)</t>
  </si>
  <si>
    <t>Reaktyvinis gazolinas (benzinas) (JET B)</t>
  </si>
  <si>
    <t>Aviacinis gazolinas (benzinas) (AvGas)</t>
  </si>
  <si>
    <t>Bendras CO2 išmetamųjų teršalų kiekis per ataskaitinius metus</t>
  </si>
  <si>
    <t>Supaprastintos tvarkos taikymas</t>
  </si>
  <si>
    <t>Ar taikėte supaprastintą metodą, kurį taikyti leidžiama mažai teršalų išmetantiems subjektams pagal AATG XIV priedo 4 dalį?</t>
  </si>
  <si>
    <t>Skrydžio išvykimo vietos laikas rodo, per kurį keturių mėnesių laikotarpį tą skrydį reikia apskaityti.</t>
  </si>
  <si>
    <t>Skrydžių skaičius</t>
  </si>
  <si>
    <t>Keturių mėnesių laikotarpis</t>
  </si>
  <si>
    <t>Nuo sausio iki balandžio mėn.</t>
  </si>
  <si>
    <t>Nuo gegužės iki rugpjūčio mėn.</t>
  </si>
  <si>
    <t>Nuo rugsėjo iki gruodžio mėn.</t>
  </si>
  <si>
    <t>Iš viso</t>
  </si>
  <si>
    <t>Bendras išmetamųjų teršalų kiekis per ataskaitinius metus</t>
  </si>
  <si>
    <t xml:space="preserve">Bendras išmetamųjų teršalų kiekis, įrašytas 5 dalies b punkte </t>
  </si>
  <si>
    <t>Patvirtinimas, kad galima taikyti supaprastintą procedūrą</t>
  </si>
  <si>
    <t>Ar taikėte supaprastintą metodą, kurį taikyti leidžiama, kai trūksta duomenų, pagal AATG XIV priedo 5 dalį?</t>
  </si>
  <si>
    <t>Prašom nurodyti išmetamųjų teršalų kiekį, kuriam taikytas šis metodas.</t>
  </si>
  <si>
    <t>Biomasės naudojimas (papildoma informacija)</t>
  </si>
  <si>
    <t>Ar per ataskaitinį laikotarpį naudota biomasė?</t>
  </si>
  <si>
    <t>Jei „taip“, prašom užpildyti šią lentelę.</t>
  </si>
  <si>
    <t>Alternatyvių degalų pavadinimas</t>
  </si>
  <si>
    <t>IŠ VISO [CO2 t]</t>
  </si>
  <si>
    <t>Alternatyvūs degalai 1</t>
  </si>
  <si>
    <t>&lt;įrašykite daugiau degalų prieš šią skiltį&gt;</t>
  </si>
  <si>
    <t>kai išvykimo valstybė narė yra ta pati kaip ir atvykimo (vidaus skrydžiai, = b punkto suma)</t>
  </si>
  <si>
    <t>Į šią lentelę prašom įrašyti tinkamus ataskaitinių metų duomenis.</t>
  </si>
  <si>
    <t>Išvykimo ir atvykimo valstybė narė</t>
  </si>
  <si>
    <t>Austrija</t>
  </si>
  <si>
    <t>Belgija</t>
  </si>
  <si>
    <t>Bulgarija</t>
  </si>
  <si>
    <t>Kipras</t>
  </si>
  <si>
    <t>Čekija</t>
  </si>
  <si>
    <t>Danija</t>
  </si>
  <si>
    <t>Estija</t>
  </si>
  <si>
    <t>Suomija</t>
  </si>
  <si>
    <t>Prancūzija</t>
  </si>
  <si>
    <t>Vokietija</t>
  </si>
  <si>
    <t>Graikija</t>
  </si>
  <si>
    <t>Vengrija</t>
  </si>
  <si>
    <t>Airija</t>
  </si>
  <si>
    <t>Italija</t>
  </si>
  <si>
    <t>Latvija</t>
  </si>
  <si>
    <t>Lietuva</t>
  </si>
  <si>
    <t>Liuksemburgas</t>
  </si>
  <si>
    <t>Nyderlandai</t>
  </si>
  <si>
    <r>
      <t xml:space="preserve">Pastaba. </t>
    </r>
    <r>
      <rPr>
        <b/>
        <sz val="10"/>
        <rFont val="Arial"/>
        <family val="2"/>
      </rPr>
      <t>Galite įterpti daugiau skilčių, jei naudojate daugiau degalų rūšių, ir daugiau eilučių, jei turite įrašyti daugiau valstybių porų. Jei įterpiate daugiau langelių ir (arba) nukopijuojate bei įklijuojate duomenis iš kitos programos ar kitos elektroninės lentelės, turite įrašyti tinkamas apskaičiavimo formules ir patikrinti esamų formulių teisingumą. Visa atsakomybė už skaičiavimo teisingumo patikrinimą tenka orlaivio naudotojui.</t>
    </r>
  </si>
  <si>
    <t>Lenkija</t>
  </si>
  <si>
    <t>Portugalija</t>
  </si>
  <si>
    <t>Rumunija</t>
  </si>
  <si>
    <t>Slovakija</t>
  </si>
  <si>
    <t>Slovėnija</t>
  </si>
  <si>
    <t>Ispanija</t>
  </si>
  <si>
    <t>Švedija</t>
  </si>
  <si>
    <t>Jungtinė Karalystė</t>
  </si>
  <si>
    <t>Vidaus skrydžių suma</t>
  </si>
  <si>
    <t>Atvykimo valstybė</t>
  </si>
  <si>
    <t>&lt;Jei reikia, virš šios eilutės prašom įterpti papildomų eilučių &gt;</t>
  </si>
  <si>
    <t>Išvykimo valstybė</t>
  </si>
  <si>
    <t>Orlaivio duomenys</t>
  </si>
  <si>
    <t>Orlaivio registracijos numeris</t>
  </si>
  <si>
    <t xml:space="preserve">Orlaivio savininkas (jei žinomas) O jeigu orlaivis išsinuomotas – nuomotojas </t>
  </si>
  <si>
    <t>Pradžios data</t>
  </si>
  <si>
    <t>Pabaigos data</t>
  </si>
  <si>
    <t>Jei reikia, prašom įterpti daugiau eilučių ir tęsti.</t>
  </si>
  <si>
    <t>Kita valstybei narei būdinga informacija</t>
  </si>
  <si>
    <t>Pastabos</t>
  </si>
  <si>
    <t>Vieta kitoms pastaboms</t>
  </si>
  <si>
    <t>Prašom nurodyti, ar šiame priede pateikti duomenys laikomi konfidencialiais.</t>
  </si>
  <si>
    <t>Prašom į lentelę įrašyti duomenis (bendrus viso ataskaitinio laikotarpio duomenis) pagal aerodromų porą.</t>
  </si>
  <si>
    <t>Jei taikytina, prašom įrašyti vadinamąją „papildomą informaciją“, t. y. informaciją, kuri turi būti pranešta, bet į kurią neatsižvelgiama apskaičiuojant metinius išmetamųjų teršalų kiekius, dėl kurių reikia atiduoti leidimą. Biomasės kiekį galima nurodyti tonomis arba m3. Pranešti apie susijusį CO2 kiekį neprivaloma. Jei naudojote mišrius degalus, apie deginant iškastinį kurą išmestą CO2 kiekį pranešama 5 dalies b punkte, o apie biomasės dalį pranešama čia. Alternatyvių degalų pavadinimai imami automatiškai 5 dalies b punkto.</t>
  </si>
  <si>
    <t>Naudojamos biomasės kiekis (pasirinkite, ar nurodysite t ar m3)</t>
  </si>
  <si>
    <t>Deginant biomasę išmestas CO2 kiekis [CO2 t] (neprivaloma)</t>
  </si>
  <si>
    <t>Bendras per visus skrydžius, kuriems taikomas ES ETS direktyvos I priedas, išmestas CO2 kiekis (= B + C)</t>
  </si>
  <si>
    <t>Skirtumas palyginti su šioje lentelėje pateiktais duomenimis</t>
  </si>
  <si>
    <t>Bendras per visus skrydžius, kai išvykimo valstybė narė yra ta pati kaip ir atvykimo valstybė narė (vidaus skrydžiai), išmesto CO2 kiekis</t>
  </si>
  <si>
    <t>Bendras per visus skrydžius, kai išvykimo valstybė yra viena valstybė narė, o atvykimo valstybė – kita valstybė narė arba trečioji valstybė, išmesto CO2 kiekis</t>
  </si>
  <si>
    <t>Bendras per visus skrydžius, kai išvykimo valstybė yra trečioji valstybė, o atvykimo valstybė – kiekviena valstybė narė, išmesto CO2 kiekis</t>
  </si>
  <si>
    <t>Prašom pateikti informaciją apie kiekvieną tais metais, už kuriuos rengiama ši ataskaita, naudotą orlaivį, kurio naudotojas esate ir kuris naudotas skrydžiams, kuriems taikomas ES ETS direktyvos I priedas.</t>
  </si>
  <si>
    <t>Sąraše turi būti nurodomi tų pačių tipų ir potipių (jei apskaitos plane naudotoje tokį tolesnį paaiškinimą) orlaiviai (pagal ICAO orlaivių tipų kodų sąrašą DOC8643), kuriuos naudojote ataskaitiniais metais, įskaitant nuosavus orlaivius ir išsinuomotus orlaivius. Turite išvardyti tik tuos orlaivius, kurie naudoti vykdyti veiklai, kuriai taikomas ES ETS direktyvos I priedas.</t>
  </si>
  <si>
    <t>Orlaivio tipas (ICAO orlaivio tipo kodas)</t>
  </si>
  <si>
    <t>Orlaivio potipis (kaip nurodyta apskaitos plane, jei taikytina)</t>
  </si>
  <si>
    <t>Jei orlaivis nepriklausė jūsų orlaivių parkui visus ataskaitinius metus</t>
  </si>
  <si>
    <t>Palyginkite su duomenimis, įrašytais 5 dalyje</t>
  </si>
  <si>
    <t>Nurodyti intervalai</t>
  </si>
  <si>
    <t>Pitkerno Salos</t>
  </si>
  <si>
    <t>Prašom užpildyti lentelę. Jei reikia daugiau eilučių, įterpkite jų virš eilutės „sąrašo pabaiga“. Tokiu atveju bendro kiekio apskaičiavimo formulė veiks teisingai. 
Atkreipkite dėmesį, kad jei įterpiate daugiau langelių ir (arba) nukopijuojate bei perkeliate duomenis iš kitos programos ar kitos elektroninės lentelės, turite patikrinti esamų formulių teisingumą. Visa atsakomybė už skaičiavimo teisingumo patikrinimą tenka orlaivio naudotojui.</t>
  </si>
  <si>
    <t>Pirmas aerodromas</t>
  </si>
  <si>
    <t>Antras aerodromas</t>
  </si>
  <si>
    <t>sąrašo pabaiga</t>
  </si>
  <si>
    <t>Bendras skrydžių skaičius</t>
  </si>
  <si>
    <t>Iš viso ataskaitiniais metais</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</si>
  <si>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</si>
  <si>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</si>
  <si>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</si>
  <si>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</si>
  <si>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</si>
  <si>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</si>
  <si>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</si>
  <si>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</si>
  <si>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</si>
  <si>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</si>
  <si>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</si>
  <si>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</si>
  <si>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Netherlands</t>
  </si>
  <si>
    <t>Chile - Dirección General de Aeronáutica Civil</t>
  </si>
  <si>
    <t>Poland</t>
  </si>
  <si>
    <t>China - Air Traffic Management Bureau (ATMB), General Administration of Civil Aviation of China</t>
  </si>
  <si>
    <t>Portugal</t>
  </si>
  <si>
    <t>Colombia - República de Colombia Aeronáutica Civil</t>
  </si>
  <si>
    <t>Romania</t>
  </si>
  <si>
    <t>Costa Rica - Dirección General de Aviación Civil</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</si>
  <si>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</si>
  <si>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</si>
  <si>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</si>
  <si>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</si>
  <si>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</si>
  <si>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</si>
  <si>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</si>
  <si>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</si>
  <si>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</si>
  <si>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</si>
  <si>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</si>
  <si>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</si>
  <si>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</si>
  <si>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</si>
  <si>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</si>
  <si>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</si>
  <si>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</si>
  <si>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Metodas, taikomas trūkstant duomenų</t>
  </si>
  <si>
    <t xml:space="preserve">Apskaitos ir ataskaitų teikimo gairėse (toliau – AATG), kaip nustatyta Komisijos sprendime 2007/589/EB su pakeitimais, padarytais Komisijos sprendimais 2009/73/EB ir 2009/339/EB, išsamiau apibrėžiami apskaitos ir ataskaitų teikimo reikalavimai. </t>
  </si>
  <si>
    <t xml:space="preserve">Šioje rinkmenoje pateiktas minėtas Europos Komisijos parengtas šablonas. Tam tikromis toliau aprašytomis aplinkybėmis kompetentinga valstybės narės institucija gali jį šiek tiek pakeisti. </t>
  </si>
  <si>
    <t>Prieš pradėdami naudotis šia rinkmena atlikite tokius veiksmus:</t>
  </si>
  <si>
    <t>Kai kurios valstybės narės gali reikalauti, kad naudotumėte sudėtingesnę sistemą, pavyzdžiui, internete esančias formas, o ne elektronines lenteles. Tokiu atveju KI jums suteiks išsamesnės informacijos.</t>
  </si>
  <si>
    <r>
      <t>Konfidencialumo pareiškimas. Šioje</t>
    </r>
    <r>
      <rPr>
        <sz val="10"/>
        <rFont val="Arial"/>
        <family val="2"/>
      </rPr>
      <t xml:space="preserve"> ataskaitoje pateiktai informacijai gali būti taikomas viešinimo reikalavimas, įskaitant nustatytąjį Direktyva 2003/4/EB dėl visuomenės galimybės susipažinti su informacija apie aplinką. Jei manote, kad kuri nors jūsų ataskaitoje pateikta informacija turėtų būti laikoma komerciškai konfidencialia, prašom apie tai informuoti savo kompetentingą instituciją. Turėtumėte žinoti, kad pagal Direktyvos 2003/4/EB nuostatas kompetentinga institucija gali privalėti atskleisti informaciją, net jei ataskaitą teikiantis subjektas prašo laikyti ją konfidencialia.</t>
    </r>
  </si>
  <si>
    <t xml:space="preserve">Apskaita ir ataskaitų teikimas pagal ES ETS </t>
  </si>
  <si>
    <t>METINĖ IŠMETAMŲJŲ ŠILTNAMIO EFEKTĄ SUKELIANČIŲ DUJŲ ATASKAITA</t>
  </si>
  <si>
    <t>Aplinkos apsaugos agentūra 
A. Juozapavičiaus g. 9, LT-09311 Vilnius</t>
  </si>
  <si>
    <t>Lietuva - Civilinės aviacijos administracija</t>
  </si>
  <si>
    <t>Susisiekimo ministerija</t>
  </si>
  <si>
    <t>Aplinkos apsaugos agentūra</t>
  </si>
  <si>
    <t>ŠESD - šiltnamio efektą sukeliančios dujos</t>
  </si>
  <si>
    <t>IŠMETAMŲJŲ ŠESD DUOMENYS PAGAL VALSTYBĘ IR DEGALUS</t>
  </si>
  <si>
    <t>Direktyvoje 2003/87/EB su pakeitimais, padarytais direktyvomis 2004/101/EB ir 2008/101/EB (toliau – ES ETS direktyva), reikalaujama, kad orlaivių naudotojai, įtraukti į ES išmetamųjų teršalų leidimų prekybos sistemą (ES ETS), stebėtų ir praneštų savo išmetamųjų ŠESD ir tonkilometrių duomenis ir pateiktų savo ataskaitas patvirtinti nepriklausomam ir akredituotam tikrintojui.</t>
  </si>
  <si>
    <t xml:space="preserve">Aviacijos veiklos išmetamųjų ŠESD apskaitos ir ataskaitų teikimo gairės išdėstytos AATG XIV priede. Šiame priede tiksliai apibrėžtas metinės išmetamųjų ŠESD ataskaitos turinys. Tame pačiame priede nustatyta:
</t>
  </si>
  <si>
    <r>
      <t xml:space="preserve">ES ETS aviacijos dalis išplėsta į ją įtraukus tris Europos ekonominės erdvės (EEE) Europos laisvosios prekybos asociacijos (ELPA) valstybes: Islandiją, Lichtenšteiną ir Norvegiją. Tai reiškia, kad orlaivių naudotojai taip pat turi stebėti ir pranešti savo išmetamųjų ŠESD ir tonkilometrių duomenis, susijusius su skrydžiais EEE ELPA valstybių viduje, skrydžiais tarp EEE ELPA valstybių ir skrydžiais tarp EEE ELPA valstybių bei trečiųjų šalių.
</t>
    </r>
    <r>
      <rPr>
        <b/>
        <sz val="10"/>
        <rFont val="Arial"/>
        <family val="2"/>
      </rPr>
      <t>Visos šiame šablone pateiktos nuorodos į valstybes nares atitinkamai turėtų būti interpretuojamos kaip nuorodos į visas 30 EEE valstybių</t>
    </r>
    <r>
      <rPr>
        <sz val="10"/>
        <rFont val="Arial"/>
        <family val="2"/>
      </rPr>
      <t xml:space="preserve">. EEE sudaro 27 ES valstybės narės, Islandija, Lichtenšteinas ir Norvegija.
</t>
    </r>
  </si>
  <si>
    <t xml:space="preserve">Prieš pateikdami šią ataskaitą savo kompetentingai institucijai turite ją pateikti patvirtinti nepriklausomam ir akredituotam tikrintojui. Tikrinimo tikslas – užtikrinti, kad metinės išmetamos ŠESD būtų apskaitomi pagal patvirtintą apskaitos planą, AATG ir ES ETS direktyvą, taip pat kad būtų pateikti teisingi ir patikimi duomenys. </t>
  </si>
  <si>
    <t>Jūsų metinės išmetamųjų ŠESD ataskaitos tikrintojo pavadinimas ir adresas</t>
  </si>
  <si>
    <t>Su kuo galime susisiekti dėl jūsų metinės išmetamųjų ŠESD ataskaitos?</t>
  </si>
  <si>
    <t>Turite nurodyti adresą pranešimams ar kitiems dokumentams, susijusiems su ES išmetamųjų ŠESD leidimų prekybos sistema, gauti. Prašom nurodyti e. pašto adresą ir pašto adresą administruojančioje valstybėje narėje.</t>
  </si>
  <si>
    <t>Bendras išmetamųjų ŠESD kiekis</t>
  </si>
  <si>
    <t>Išsamūs išmetamųjų ŠESD duomenys</t>
  </si>
  <si>
    <t>Toliau pateikta lentelė naudojama tik kontrolės tikslais. Įsitikinkite, kad galutinės sumos atitinka 5 dalies b punkto rezultatą. B-d punktus reikia užpildyti du kartus neskaičiuojant tų pačių išmetamųjų ŠESD kiekio.</t>
  </si>
  <si>
    <t>Deginant kiekvienos rūšies degalus išmestas ŠESD kiekis [CO2 t]</t>
  </si>
  <si>
    <t>per visus skrydžius, kai išvykimo valstybė yra viena valstybė narė, o atvykimo valstybė – kita valstybė narė arba trečioji valstybė, išmestų ŠESD kiekis (= c punkto suma)</t>
  </si>
  <si>
    <t xml:space="preserve">per visus skrydžius, kai išvykimo valstybė yra trečioji valstybė, o atvykimo valstybė – valstybė narė, išmestų ŠESD kiekis (= d punkto suma) </t>
  </si>
  <si>
    <t>Bendras į 5 dalies b punktą įrašytas išmetamųjų ŠESD kiekis</t>
  </si>
  <si>
    <t>Deginant kiekvienos rūšies degalus išmestas ŠESD kiekis [t CO2]</t>
  </si>
  <si>
    <t>&lt;&lt;&lt; Spauskite čia ir pateksite į  12 dalį „Išmetamieji ŠESD pagal aerodromų porą“ &gt;&gt;&gt;</t>
  </si>
  <si>
    <t>Priedas. Išmetamos ŠESD pagal aerodromų porą</t>
  </si>
  <si>
    <t>Papildomi išmetamųjų ŠESD duomenys</t>
  </si>
  <si>
    <t>Bendras išmetamųjų ŠESD kiekis[CO2 t]</t>
  </si>
  <si>
    <t>Metinis išmetamųjų ŠESD apskaitos planas</t>
  </si>
  <si>
    <t>Išmetamųjų ŠESD apžvalga</t>
  </si>
  <si>
    <t>Išmetamųjų ŠESD duomenys</t>
  </si>
  <si>
    <t>Metų išmetamieji ŠESD, apie kuriuos pranešta</t>
  </si>
  <si>
    <t>IŠMETAMŲJŲ ŠESD DUOMENŲ APŽVALGA</t>
  </si>
  <si>
    <t>UAB "Air Lituanica"</t>
  </si>
  <si>
    <t>LTU</t>
  </si>
  <si>
    <t>LT-028</t>
  </si>
  <si>
    <t>61-OT-22</t>
  </si>
  <si>
    <t>Rodūnios kelias 34</t>
  </si>
  <si>
    <t>Vilnius</t>
  </si>
  <si>
    <t>LT-02187</t>
  </si>
  <si>
    <t>info@airlituanica.com</t>
  </si>
  <si>
    <t>Vaclovas</t>
  </si>
  <si>
    <t>Gadeikis</t>
  </si>
  <si>
    <t>vaclovas.gadeikis@airlituanica.com</t>
  </si>
  <si>
    <t>Saugos ir Kokybės vadovas</t>
  </si>
  <si>
    <t>Embraer 175</t>
  </si>
  <si>
    <t>LY-LTF</t>
  </si>
  <si>
    <t>UAB Air Lituanica</t>
  </si>
  <si>
    <t>Embraer 170</t>
  </si>
  <si>
    <t>AS Estonian Air</t>
  </si>
  <si>
    <t>ES-AEB</t>
  </si>
  <si>
    <t>Boeing 737-300</t>
  </si>
  <si>
    <t>LY-FLH</t>
  </si>
  <si>
    <t>UAB Small Planet Airlines</t>
  </si>
  <si>
    <t>Airbus A320</t>
  </si>
  <si>
    <t>LY-SPA</t>
  </si>
  <si>
    <t>LY-SPC</t>
  </si>
  <si>
    <t>EHAM</t>
  </si>
  <si>
    <t>EYVI</t>
  </si>
  <si>
    <t>LYBE</t>
  </si>
  <si>
    <t>EDDM</t>
  </si>
  <si>
    <t>EBBR</t>
  </si>
  <si>
    <t>EYPA</t>
  </si>
  <si>
    <t>LKPR</t>
  </si>
  <si>
    <t>EETN</t>
  </si>
  <si>
    <t>EIDW</t>
  </si>
  <si>
    <t>EGKK</t>
  </si>
  <si>
    <t>EDDN</t>
  </si>
  <si>
    <t>EDDT</t>
  </si>
  <si>
    <t>EPWA</t>
  </si>
  <si>
    <t>LATAK-I-324-06-2006</t>
  </si>
  <si>
    <t>Metinis Išmetamųjų ŠESD Stebėsenos Planas</t>
  </si>
  <si>
    <t>VERIFAVIA (UK) Ltd</t>
  </si>
  <si>
    <t>2nd Floor, 145-157 St John Street</t>
  </si>
  <si>
    <t>Londonas</t>
  </si>
  <si>
    <t>Suite 13399</t>
  </si>
  <si>
    <t>Julien</t>
  </si>
  <si>
    <t xml:space="preserve">Dufour </t>
  </si>
  <si>
    <t xml:space="preserve">Julien.Dufour@verifavia.com </t>
  </si>
  <si>
    <t xml:space="preserve">+33 665 697 489 </t>
  </si>
  <si>
    <t>Embraer 175; Embraer 170; Boeing 737-300; Airbus A320; CRJ-200; RJ100; ATR72; Embraer 145;</t>
  </si>
  <si>
    <t>2014.01.01</t>
  </si>
  <si>
    <t>2014.12.31</t>
  </si>
  <si>
    <t>2014.01.04</t>
  </si>
  <si>
    <t>2014.01.05</t>
  </si>
  <si>
    <t>2014.03.04</t>
  </si>
  <si>
    <t>CRJ-200</t>
  </si>
  <si>
    <t>OY-RJM</t>
  </si>
  <si>
    <t>Cimber A/S</t>
  </si>
  <si>
    <t>2014.03.01</t>
  </si>
  <si>
    <t>2014.04.25</t>
  </si>
  <si>
    <t>LY-GGC</t>
  </si>
  <si>
    <t>Grand Cru Airlines</t>
  </si>
  <si>
    <t>2014.04.23</t>
  </si>
  <si>
    <t>OY-RJC</t>
  </si>
  <si>
    <t>2014.04.27</t>
  </si>
  <si>
    <t>2014.06.14</t>
  </si>
  <si>
    <t>ATR72</t>
  </si>
  <si>
    <t>D-ANDF</t>
  </si>
  <si>
    <t>Avanti Air</t>
  </si>
  <si>
    <t>2014.06.01</t>
  </si>
  <si>
    <t>2014.06.02</t>
  </si>
  <si>
    <t>RJ100</t>
  </si>
  <si>
    <t>SE-DST</t>
  </si>
  <si>
    <t>Malmo Aviation</t>
  </si>
  <si>
    <t>2014.06.15</t>
  </si>
  <si>
    <t>2014.07.20</t>
  </si>
  <si>
    <t>LY-LGC</t>
  </si>
  <si>
    <t>2014.06.21</t>
  </si>
  <si>
    <t>2014.06.26</t>
  </si>
  <si>
    <t>LY-SPB</t>
  </si>
  <si>
    <t>2014.06.25</t>
  </si>
  <si>
    <t>2014.07.09</t>
  </si>
  <si>
    <t>2014.07.10</t>
  </si>
  <si>
    <t>LY-MCA</t>
  </si>
  <si>
    <t>UAB DOT LT</t>
  </si>
  <si>
    <t>2014.07.11</t>
  </si>
  <si>
    <t>2014.08.15</t>
  </si>
  <si>
    <t>OY-RUB</t>
  </si>
  <si>
    <t>2014.07.17</t>
  </si>
  <si>
    <t>2014.08.29</t>
  </si>
  <si>
    <t>Embraer 145</t>
  </si>
  <si>
    <t>G-RJXD</t>
  </si>
  <si>
    <t>British Midland Regional Limited</t>
  </si>
  <si>
    <t>2014.08.31</t>
  </si>
  <si>
    <t>2014.10.10</t>
  </si>
  <si>
    <t>2014.09.29</t>
  </si>
  <si>
    <t>G-EMBJ</t>
  </si>
  <si>
    <t>2014.10.23</t>
  </si>
  <si>
    <t>G-EMBI</t>
  </si>
  <si>
    <t>2014.10.24</t>
  </si>
  <si>
    <t>2014.11.26</t>
  </si>
  <si>
    <t>2014.11.17</t>
  </si>
  <si>
    <t>2014.12.07</t>
  </si>
  <si>
    <t>2014.12.14</t>
  </si>
  <si>
    <t>2014.12.04</t>
  </si>
  <si>
    <t>G-RJXG</t>
  </si>
  <si>
    <t>2014.12.21</t>
  </si>
  <si>
    <t>EGBB</t>
  </si>
  <si>
    <t>LFPG</t>
  </si>
  <si>
    <t>EKBI</t>
  </si>
  <si>
    <t>EKKA</t>
  </si>
  <si>
    <t>EKCH</t>
  </si>
  <si>
    <t>UUDD</t>
  </si>
  <si>
    <t>EDDC</t>
  </si>
  <si>
    <t>EGPH</t>
  </si>
  <si>
    <t>EPGD</t>
  </si>
  <si>
    <t>ENKB</t>
  </si>
  <si>
    <t>UWGG</t>
  </si>
  <si>
    <t>ESGG</t>
  </si>
  <si>
    <t>VNO</t>
  </si>
  <si>
    <t>EYKA</t>
  </si>
  <si>
    <t>ESMS</t>
  </si>
  <si>
    <t>LFMN</t>
  </si>
  <si>
    <t>EDGS</t>
  </si>
  <si>
    <t>URWW</t>
  </si>
  <si>
    <t>LTBR</t>
  </si>
  <si>
    <t>LDZA</t>
  </si>
  <si>
    <t>ESME</t>
  </si>
  <si>
    <t>MUC</t>
  </si>
  <si>
    <t>WAW</t>
  </si>
  <si>
    <t>Rusija</t>
  </si>
  <si>
    <t>EGGD</t>
  </si>
  <si>
    <t>x+K24:K53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</si>
</sst>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_ ;[Red]\-#,##0\ "/>
    <numFmt numFmtId="165" formatCode="#,##0.00_ ;[Red]\-#,##0.00\ "/>
    <numFmt numFmtId="166" formatCode="0.0000%"/>
    <numFmt numFmtId="167" formatCode="#,##0.000_ ;[Red]\-#,##0.000\ "/>
    <numFmt numFmtId="168" formatCode="#,##0.0000_ ;[Red]\-#,##0.0000\ "/>
  </numFmts>
  <fonts count="73" x14ac:knownFonts="1">
    <font>
      <sz val="10"/>
      <name val="Arial"/>
    </font>
    <font>
      <sz val="10"/>
      <name val="Arial"/>
      <family val="2"/>
      <charset val="186"/>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charset val="186"/>
    </font>
    <font>
      <sz val="8"/>
      <name val="Arial"/>
      <family val="2"/>
      <charset val="186"/>
    </font>
    <font>
      <b/>
      <sz val="10"/>
      <name val="Arial"/>
      <family val="2"/>
      <charset val="186"/>
    </font>
    <font>
      <b/>
      <sz val="14"/>
      <name val="Arial"/>
      <family val="2"/>
      <charset val="186"/>
    </font>
    <font>
      <i/>
      <sz val="8"/>
      <color indexed="62"/>
      <name val="Arial"/>
      <family val="2"/>
      <charset val="186"/>
    </font>
    <font>
      <i/>
      <sz val="8"/>
      <color indexed="18"/>
      <name val="Arial"/>
      <family val="2"/>
      <charset val="186"/>
    </font>
    <font>
      <b/>
      <sz val="8"/>
      <name val="Arial"/>
      <family val="2"/>
      <charset val="186"/>
    </font>
    <font>
      <i/>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charset val="186"/>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charset val="186"/>
    </font>
    <font>
      <i/>
      <sz val="8"/>
      <color indexed="14"/>
      <name val="Arial"/>
      <family val="2"/>
      <charset val="186"/>
    </font>
    <font>
      <i/>
      <sz val="10"/>
      <name val="Arial"/>
      <family val="2"/>
    </font>
    <font>
      <b/>
      <sz val="8"/>
      <color indexed="81"/>
      <name val="Tahoma"/>
      <family val="2"/>
      <charset val="186"/>
    </font>
    <font>
      <sz val="8"/>
      <color indexed="81"/>
      <name val="Tahoma"/>
      <family val="2"/>
    </font>
    <font>
      <b/>
      <sz val="12"/>
      <name val="Arial"/>
      <family val="2"/>
      <charset val="186"/>
    </font>
    <font>
      <sz val="10"/>
      <name val="Arial"/>
      <family val="2"/>
      <charset val="186"/>
    </font>
    <font>
      <i/>
      <sz val="8"/>
      <name val="Arial"/>
      <family val="2"/>
      <charset val="186"/>
    </font>
    <font>
      <sz val="10"/>
      <name val="Arial"/>
      <family val="2"/>
      <charset val="186"/>
    </font>
    <font>
      <i/>
      <sz val="11"/>
      <name val="Times New Roman"/>
      <family val="1"/>
    </font>
    <font>
      <b/>
      <sz val="12"/>
      <color indexed="10"/>
      <name val="Arial"/>
      <family val="2"/>
      <charset val="186"/>
    </font>
    <font>
      <sz val="12"/>
      <color indexed="10"/>
      <name val="Arial"/>
      <family val="2"/>
      <charset val="186"/>
    </font>
    <font>
      <u/>
      <sz val="10"/>
      <name val="Arial"/>
      <family val="2"/>
    </font>
    <font>
      <sz val="10"/>
      <color indexed="9"/>
      <name val="Arial"/>
      <family val="2"/>
      <charset val="186"/>
    </font>
    <font>
      <b/>
      <i/>
      <sz val="8"/>
      <color indexed="18"/>
      <name val="Arial"/>
      <family val="2"/>
    </font>
    <font>
      <sz val="9"/>
      <name val="Arial"/>
      <family val="2"/>
    </font>
    <font>
      <sz val="10"/>
      <name val="Arial"/>
      <family val="2"/>
      <charset val="186"/>
    </font>
    <font>
      <i/>
      <sz val="8"/>
      <color indexed="55"/>
      <name val="Arial"/>
      <family val="2"/>
    </font>
    <font>
      <b/>
      <i/>
      <sz val="8"/>
      <name val="Arial"/>
      <family val="2"/>
    </font>
    <font>
      <b/>
      <u/>
      <sz val="10"/>
      <name val="Arial"/>
      <family val="2"/>
    </font>
    <font>
      <i/>
      <sz val="8"/>
      <name val="Arial"/>
      <family val="2"/>
    </font>
    <font>
      <b/>
      <vertAlign val="subscript"/>
      <sz val="8"/>
      <name val="Arial"/>
      <family val="2"/>
    </font>
    <font>
      <b/>
      <sz val="20"/>
      <color indexed="10"/>
      <name val="Arial"/>
      <family val="2"/>
    </font>
    <font>
      <sz val="12"/>
      <name val="Times New Roman"/>
      <family val="1"/>
    </font>
    <font>
      <b/>
      <sz val="8"/>
      <color indexed="8"/>
      <name val="Arial"/>
      <family val="2"/>
    </font>
    <font>
      <sz val="9"/>
      <name val="Tahoma"/>
      <family val="2"/>
    </font>
    <font>
      <sz val="8"/>
      <color indexed="81"/>
      <name val="Tahoma"/>
      <family val="2"/>
      <charset val="186"/>
    </font>
    <font>
      <sz val="10"/>
      <name val="Arial"/>
      <family val="2"/>
      <charset val="186"/>
    </font>
    <font>
      <b/>
      <sz val="14"/>
      <name val="Arial"/>
      <family val="2"/>
      <charset val="186"/>
    </font>
    <font>
      <b/>
      <sz val="10"/>
      <name val="Arial"/>
      <family val="2"/>
      <charset val="186"/>
    </font>
    <font>
      <i/>
      <sz val="8"/>
      <color indexed="18"/>
      <name val="Arial"/>
      <family val="2"/>
      <charset val="186"/>
    </font>
    <font>
      <u/>
      <sz val="10"/>
      <color indexed="12"/>
      <name val="Arial"/>
      <family val="2"/>
      <charset val="186"/>
    </font>
    <font>
      <sz val="8"/>
      <color rgb="FF000000"/>
      <name val="Tahoma"/>
      <family val="2"/>
      <charset val="186"/>
    </font>
    <font>
      <sz val="10"/>
      <color rgb="FF000000"/>
      <name val="Arial"/>
      <family val="2"/>
      <charset val="186"/>
    </font>
    <font>
      <sz val="10"/>
      <color rgb="FFFF0000"/>
      <name val="Arial"/>
      <family val="2"/>
      <charset val="186"/>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lightUp">
        <bgColor indexed="9"/>
      </patternFill>
    </fill>
    <fill>
      <patternFill patternType="solid">
        <fgColor indexed="41"/>
        <bgColor indexed="64"/>
      </patternFill>
    </fill>
  </fills>
  <borders count="5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4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4" applyNumberFormat="0" applyAlignment="0" applyProtection="0"/>
    <xf numFmtId="0" fontId="19" fillId="21" borderId="5"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7" fillId="0" borderId="0" applyNumberFormat="0" applyFill="0" applyBorder="0" applyAlignment="0" applyProtection="0">
      <alignment vertical="top"/>
      <protection locked="0"/>
    </xf>
    <xf numFmtId="0" fontId="25" fillId="7" borderId="4" applyNumberFormat="0" applyAlignment="0" applyProtection="0"/>
    <xf numFmtId="0" fontId="26" fillId="0" borderId="7" applyNumberFormat="0" applyFill="0" applyAlignment="0" applyProtection="0"/>
    <xf numFmtId="0" fontId="27" fillId="22" borderId="0" applyNumberFormat="0" applyBorder="0" applyAlignment="0" applyProtection="0"/>
    <xf numFmtId="0" fontId="1" fillId="23" borderId="8" applyNumberFormat="0" applyFont="0" applyAlignment="0" applyProtection="0"/>
    <xf numFmtId="0" fontId="28" fillId="20" borderId="6" applyNumberFormat="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497">
    <xf numFmtId="0" fontId="0" fillId="0" borderId="0" xfId="0"/>
    <xf numFmtId="0" fontId="4" fillId="0" borderId="0" xfId="0" applyFont="1" applyAlignment="1" applyProtection="1">
      <alignment vertical="top" wrapText="1"/>
      <protection hidden="1"/>
    </xf>
    <xf numFmtId="0" fontId="4" fillId="0" borderId="0" xfId="0" applyFont="1" applyFill="1" applyAlignment="1" applyProtection="1">
      <alignment vertical="top" wrapText="1"/>
      <protection hidden="1"/>
    </xf>
    <xf numFmtId="0" fontId="39" fillId="0" borderId="0" xfId="0" applyFont="1" applyAlignment="1" applyProtection="1">
      <alignment vertical="top" wrapText="1"/>
      <protection hidden="1"/>
    </xf>
    <xf numFmtId="0" fontId="10" fillId="24" borderId="0" xfId="0" applyFont="1" applyFill="1" applyAlignment="1" applyProtection="1">
      <alignment vertical="top"/>
      <protection hidden="1"/>
    </xf>
    <xf numFmtId="0" fontId="0" fillId="0" borderId="0" xfId="0" applyFill="1"/>
    <xf numFmtId="0" fontId="0" fillId="0" borderId="0" xfId="0" applyAlignment="1" applyProtection="1">
      <alignment vertical="top"/>
      <protection hidden="1"/>
    </xf>
    <xf numFmtId="0" fontId="3" fillId="24" borderId="0" xfId="0" applyFont="1" applyFill="1" applyAlignment="1" applyProtection="1">
      <alignment vertical="top"/>
      <protection hidden="1"/>
    </xf>
    <xf numFmtId="0" fontId="0" fillId="0" borderId="0" xfId="0" applyProtection="1">
      <protection hidden="1"/>
    </xf>
    <xf numFmtId="0" fontId="3" fillId="0" borderId="0" xfId="0" applyFont="1" applyAlignment="1" applyProtection="1">
      <alignment vertical="top"/>
      <protection hidden="1"/>
    </xf>
    <xf numFmtId="0" fontId="33" fillId="0" borderId="0" xfId="0" applyFont="1" applyAlignment="1" applyProtection="1">
      <alignment vertical="top"/>
      <protection hidden="1"/>
    </xf>
    <xf numFmtId="0" fontId="5" fillId="0" borderId="0" xfId="0" applyFont="1" applyBorder="1" applyAlignment="1" applyProtection="1">
      <alignment vertical="top" wrapText="1"/>
      <protection hidden="1"/>
    </xf>
    <xf numFmtId="0" fontId="1" fillId="0" borderId="0" xfId="0" applyFont="1" applyAlignment="1" applyProtection="1">
      <protection hidden="1"/>
    </xf>
    <xf numFmtId="0" fontId="0" fillId="0" borderId="0" xfId="0" applyBorder="1" applyAlignment="1" applyProtection="1">
      <alignment vertical="top"/>
      <protection hidden="1"/>
    </xf>
    <xf numFmtId="0" fontId="3" fillId="0" borderId="0" xfId="0" applyFont="1" applyProtection="1">
      <protection hidden="1"/>
    </xf>
    <xf numFmtId="0" fontId="0" fillId="25" borderId="10" xfId="0" applyFill="1" applyBorder="1" applyProtection="1">
      <protection hidden="1"/>
    </xf>
    <xf numFmtId="0" fontId="0" fillId="25" borderId="11" xfId="0" applyFill="1" applyBorder="1" applyProtection="1">
      <protection hidden="1"/>
    </xf>
    <xf numFmtId="0" fontId="0" fillId="25" borderId="12" xfId="0" applyFill="1" applyBorder="1" applyProtection="1">
      <protection hidden="1"/>
    </xf>
    <xf numFmtId="0" fontId="0" fillId="26" borderId="0" xfId="0" applyFill="1" applyBorder="1" applyProtection="1">
      <protection hidden="1"/>
    </xf>
    <xf numFmtId="0" fontId="3" fillId="0" borderId="0" xfId="0" applyFont="1" applyBorder="1" applyProtection="1">
      <protection hidden="1"/>
    </xf>
    <xf numFmtId="0" fontId="0" fillId="0" borderId="0" xfId="0" applyFill="1" applyBorder="1" applyProtection="1">
      <protection hidden="1"/>
    </xf>
    <xf numFmtId="0" fontId="3" fillId="0" borderId="0" xfId="0" applyFont="1"/>
    <xf numFmtId="0" fontId="0" fillId="27" borderId="0" xfId="0" applyFill="1"/>
    <xf numFmtId="0" fontId="33" fillId="28" borderId="0" xfId="0" applyFont="1" applyFill="1" applyBorder="1" applyAlignment="1">
      <alignment horizontal="left" vertical="top" wrapText="1"/>
    </xf>
    <xf numFmtId="0" fontId="3" fillId="0" borderId="0" xfId="0" applyFont="1" applyFill="1"/>
    <xf numFmtId="0" fontId="0" fillId="25" borderId="13" xfId="0" applyFill="1" applyBorder="1" applyProtection="1">
      <protection hidden="1"/>
    </xf>
    <xf numFmtId="0" fontId="0" fillId="25" borderId="14" xfId="0" applyFill="1" applyBorder="1" applyProtection="1">
      <protection hidden="1"/>
    </xf>
    <xf numFmtId="0" fontId="0" fillId="25" borderId="15" xfId="0" applyFill="1" applyBorder="1" applyProtection="1">
      <protection hidden="1"/>
    </xf>
    <xf numFmtId="0" fontId="0" fillId="25" borderId="16" xfId="0" applyFill="1" applyBorder="1" applyProtection="1">
      <protection hidden="1"/>
    </xf>
    <xf numFmtId="0" fontId="0" fillId="25" borderId="17" xfId="0" applyFill="1" applyBorder="1" applyProtection="1">
      <protection hidden="1"/>
    </xf>
    <xf numFmtId="0" fontId="0" fillId="25" borderId="18" xfId="0" applyFill="1" applyBorder="1" applyProtection="1">
      <protection hidden="1"/>
    </xf>
    <xf numFmtId="14" fontId="0" fillId="29" borderId="19" xfId="0" applyNumberFormat="1" applyFill="1" applyBorder="1" applyAlignment="1" applyProtection="1">
      <alignment horizontal="center"/>
      <protection hidden="1"/>
    </xf>
    <xf numFmtId="0" fontId="0" fillId="29" borderId="20" xfId="0" applyFill="1" applyBorder="1" applyAlignment="1" applyProtection="1">
      <alignment horizontal="center"/>
      <protection hidden="1"/>
    </xf>
    <xf numFmtId="0" fontId="0" fillId="29" borderId="21" xfId="0" applyFill="1" applyBorder="1" applyAlignment="1" applyProtection="1">
      <alignment horizontal="center"/>
      <protection hidden="1"/>
    </xf>
    <xf numFmtId="14" fontId="0" fillId="29" borderId="20" xfId="0" applyNumberFormat="1" applyFill="1" applyBorder="1" applyAlignment="1" applyProtection="1">
      <alignment horizontal="center"/>
      <protection hidden="1"/>
    </xf>
    <xf numFmtId="0" fontId="0" fillId="0" borderId="22" xfId="0" applyBorder="1" applyProtection="1">
      <protection hidden="1"/>
    </xf>
    <xf numFmtId="0" fontId="0" fillId="27" borderId="23" xfId="0" applyFill="1" applyBorder="1" applyProtection="1">
      <protection hidden="1"/>
    </xf>
    <xf numFmtId="0" fontId="0" fillId="0" borderId="24" xfId="0" applyBorder="1" applyProtection="1">
      <protection hidden="1"/>
    </xf>
    <xf numFmtId="0" fontId="0" fillId="28" borderId="25" xfId="0" applyFill="1" applyBorder="1" applyProtection="1">
      <protection hidden="1"/>
    </xf>
    <xf numFmtId="0" fontId="0" fillId="26" borderId="0" xfId="0" applyFill="1" applyProtection="1">
      <protection hidden="1"/>
    </xf>
    <xf numFmtId="0" fontId="0" fillId="0" borderId="26" xfId="0" applyBorder="1" applyProtection="1">
      <protection hidden="1"/>
    </xf>
    <xf numFmtId="14" fontId="0" fillId="29" borderId="27" xfId="0" applyNumberFormat="1" applyFill="1" applyBorder="1" applyAlignment="1" applyProtection="1">
      <alignment horizontal="left"/>
      <protection hidden="1"/>
    </xf>
    <xf numFmtId="0" fontId="0" fillId="0" borderId="28" xfId="0" applyBorder="1" applyProtection="1">
      <protection hidden="1"/>
    </xf>
    <xf numFmtId="0" fontId="0" fillId="26" borderId="29" xfId="0" applyFill="1" applyBorder="1" applyProtection="1">
      <protection hidden="1"/>
    </xf>
    <xf numFmtId="0" fontId="37" fillId="0" borderId="0" xfId="0" applyFont="1" applyProtection="1">
      <protection hidden="1"/>
    </xf>
    <xf numFmtId="0" fontId="32" fillId="0" borderId="0" xfId="0" applyFont="1" applyAlignment="1" applyProtection="1">
      <alignment horizontal="center"/>
      <protection hidden="1"/>
    </xf>
    <xf numFmtId="0" fontId="0" fillId="0" borderId="30" xfId="0" applyBorder="1" applyProtection="1">
      <protection hidden="1"/>
    </xf>
    <xf numFmtId="0" fontId="0" fillId="0" borderId="0" xfId="0" applyAlignment="1" applyProtection="1">
      <alignment horizontal="center"/>
      <protection hidden="1"/>
    </xf>
    <xf numFmtId="0" fontId="2" fillId="30" borderId="0" xfId="0" applyFont="1" applyFill="1" applyBorder="1" applyAlignment="1" applyProtection="1">
      <protection hidden="1"/>
    </xf>
    <xf numFmtId="0" fontId="11" fillId="24" borderId="0" xfId="0" applyFont="1" applyFill="1" applyAlignment="1" applyProtection="1">
      <alignment horizontal="left" vertical="top"/>
      <protection hidden="1"/>
    </xf>
    <xf numFmtId="0" fontId="0" fillId="0" borderId="0" xfId="0" applyAlignment="1" applyProtection="1">
      <alignment wrapText="1"/>
      <protection hidden="1"/>
    </xf>
    <xf numFmtId="0" fontId="0" fillId="0" borderId="0" xfId="0" applyBorder="1" applyProtection="1">
      <protection hidden="1"/>
    </xf>
    <xf numFmtId="0" fontId="5" fillId="0" borderId="0" xfId="0" applyFont="1" applyBorder="1" applyProtection="1">
      <protection hidden="1"/>
    </xf>
    <xf numFmtId="0" fontId="0" fillId="0" borderId="0" xfId="0" applyBorder="1" applyAlignment="1" applyProtection="1">
      <alignment horizontal="center"/>
      <protection hidden="1"/>
    </xf>
    <xf numFmtId="0" fontId="2" fillId="30" borderId="0" xfId="0" applyFont="1" applyFill="1" applyBorder="1" applyAlignment="1" applyProtection="1">
      <alignment horizontal="left"/>
      <protection hidden="1"/>
    </xf>
    <xf numFmtId="0" fontId="9" fillId="24" borderId="0" xfId="0" applyFont="1" applyFill="1" applyAlignment="1" applyProtection="1">
      <alignment vertical="top"/>
      <protection hidden="1"/>
    </xf>
    <xf numFmtId="0" fontId="1" fillId="24" borderId="0" xfId="0" applyFont="1" applyFill="1" applyAlignment="1" applyProtection="1">
      <alignment vertical="top"/>
      <protection hidden="1"/>
    </xf>
    <xf numFmtId="0" fontId="9" fillId="0" borderId="0" xfId="0" applyFont="1" applyFill="1" applyAlignment="1" applyProtection="1">
      <alignment vertical="top"/>
      <protection hidden="1"/>
    </xf>
    <xf numFmtId="0" fontId="9" fillId="24" borderId="0" xfId="0" applyFont="1" applyFill="1" applyBorder="1" applyAlignment="1" applyProtection="1">
      <alignment vertical="top"/>
      <protection hidden="1"/>
    </xf>
    <xf numFmtId="0" fontId="0" fillId="0" borderId="0" xfId="0" applyFill="1" applyProtection="1">
      <protection hidden="1"/>
    </xf>
    <xf numFmtId="0" fontId="33" fillId="0" borderId="0" xfId="0" applyNumberFormat="1" applyFont="1" applyFill="1" applyBorder="1" applyAlignment="1" applyProtection="1">
      <alignment horizontal="center" vertical="center"/>
      <protection hidden="1"/>
    </xf>
    <xf numFmtId="0" fontId="9" fillId="24" borderId="0" xfId="0" applyFont="1" applyFill="1" applyAlignment="1" applyProtection="1">
      <alignment horizontal="left" vertical="top" wrapText="1"/>
      <protection hidden="1"/>
    </xf>
    <xf numFmtId="0" fontId="1" fillId="24" borderId="0" xfId="0" applyFont="1" applyFill="1" applyBorder="1" applyAlignment="1" applyProtection="1">
      <alignment horizontal="left" vertical="top"/>
      <protection hidden="1"/>
    </xf>
    <xf numFmtId="0" fontId="6" fillId="0" borderId="0" xfId="0" applyFont="1" applyAlignment="1" applyProtection="1">
      <alignment vertical="top"/>
      <protection hidden="1"/>
    </xf>
    <xf numFmtId="0" fontId="6" fillId="0" borderId="0" xfId="0" applyFont="1" applyAlignment="1" applyProtection="1">
      <alignment vertical="top" wrapText="1"/>
      <protection hidden="1"/>
    </xf>
    <xf numFmtId="0" fontId="4" fillId="0" borderId="0" xfId="0" applyFont="1" applyProtection="1">
      <protection hidden="1"/>
    </xf>
    <xf numFmtId="0" fontId="1" fillId="0" borderId="0" xfId="0" applyFont="1" applyFill="1" applyAlignment="1" applyProtection="1">
      <alignment vertical="top"/>
      <protection hidden="1"/>
    </xf>
    <xf numFmtId="0" fontId="1"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9" fillId="24" borderId="0" xfId="0" applyFont="1" applyFill="1" applyAlignment="1" applyProtection="1">
      <alignment vertical="top" wrapText="1"/>
      <protection hidden="1"/>
    </xf>
    <xf numFmtId="0" fontId="38" fillId="24" borderId="0" xfId="0" applyFont="1" applyFill="1" applyAlignment="1" applyProtection="1">
      <alignment vertical="top"/>
      <protection hidden="1"/>
    </xf>
    <xf numFmtId="0" fontId="38" fillId="0" borderId="0" xfId="0" applyFont="1" applyFill="1" applyAlignment="1" applyProtection="1">
      <alignment vertical="top"/>
      <protection hidden="1"/>
    </xf>
    <xf numFmtId="0" fontId="1" fillId="0" borderId="0" xfId="0" applyFont="1" applyProtection="1">
      <protection hidden="1"/>
    </xf>
    <xf numFmtId="0" fontId="35" fillId="0" borderId="0" xfId="0" applyFont="1" applyProtection="1">
      <protection hidden="1"/>
    </xf>
    <xf numFmtId="0" fontId="0" fillId="31" borderId="18" xfId="0" applyFill="1" applyBorder="1" applyProtection="1">
      <protection locked="0"/>
    </xf>
    <xf numFmtId="0" fontId="0" fillId="31" borderId="31" xfId="0" applyFill="1" applyBorder="1" applyProtection="1">
      <protection locked="0"/>
    </xf>
    <xf numFmtId="0" fontId="0" fillId="31" borderId="17" xfId="0" applyFill="1" applyBorder="1" applyProtection="1">
      <protection locked="0"/>
    </xf>
    <xf numFmtId="0" fontId="0" fillId="31" borderId="16" xfId="0" applyFill="1" applyBorder="1" applyProtection="1">
      <protection locked="0"/>
    </xf>
    <xf numFmtId="0" fontId="0" fillId="31" borderId="0" xfId="0" applyFill="1" applyBorder="1" applyProtection="1">
      <protection locked="0"/>
    </xf>
    <xf numFmtId="0" fontId="0" fillId="31" borderId="15" xfId="0" applyFill="1" applyBorder="1" applyProtection="1">
      <protection locked="0"/>
    </xf>
    <xf numFmtId="0" fontId="35" fillId="0" borderId="0" xfId="0" applyFont="1" applyProtection="1">
      <protection locked="0"/>
    </xf>
    <xf numFmtId="0" fontId="0" fillId="31" borderId="14" xfId="0" applyFill="1" applyBorder="1" applyProtection="1">
      <protection locked="0"/>
    </xf>
    <xf numFmtId="0" fontId="0" fillId="31" borderId="32" xfId="0" applyFill="1" applyBorder="1" applyProtection="1">
      <protection locked="0"/>
    </xf>
    <xf numFmtId="0" fontId="0" fillId="28" borderId="0" xfId="0" applyFill="1" applyBorder="1"/>
    <xf numFmtId="0" fontId="0" fillId="0" borderId="0" xfId="0" applyFill="1" applyBorder="1"/>
    <xf numFmtId="0" fontId="0" fillId="28" borderId="0" xfId="0" applyFill="1" applyAlignment="1">
      <alignment vertical="top"/>
    </xf>
    <xf numFmtId="0" fontId="0" fillId="32" borderId="33" xfId="0" applyFill="1" applyBorder="1" applyAlignment="1">
      <alignment vertical="top"/>
    </xf>
    <xf numFmtId="0" fontId="0" fillId="32" borderId="34" xfId="0" applyFill="1" applyBorder="1" applyAlignment="1">
      <alignment vertical="top"/>
    </xf>
    <xf numFmtId="0" fontId="0" fillId="31" borderId="33" xfId="0" applyFill="1" applyBorder="1" applyAlignment="1">
      <alignment vertical="top"/>
    </xf>
    <xf numFmtId="0" fontId="0" fillId="31" borderId="34" xfId="0" applyFill="1" applyBorder="1" applyAlignment="1">
      <alignment vertical="top"/>
    </xf>
    <xf numFmtId="0" fontId="14" fillId="0" borderId="0" xfId="0" applyFont="1" applyFill="1" applyAlignment="1">
      <alignment vertical="top"/>
    </xf>
    <xf numFmtId="0" fontId="3" fillId="0" borderId="0" xfId="0" applyFont="1" applyFill="1" applyAlignment="1">
      <alignment vertical="top"/>
    </xf>
    <xf numFmtId="0" fontId="0" fillId="0" borderId="0" xfId="0" applyFill="1" applyBorder="1" applyAlignment="1">
      <alignment vertical="top"/>
    </xf>
    <xf numFmtId="0" fontId="0" fillId="28" borderId="0" xfId="0" applyFill="1"/>
    <xf numFmtId="0" fontId="49" fillId="0" borderId="0" xfId="0" applyFont="1" applyFill="1"/>
    <xf numFmtId="0" fontId="0" fillId="0" borderId="0" xfId="0" applyFill="1" applyAlignment="1">
      <alignment vertical="top"/>
    </xf>
    <xf numFmtId="0" fontId="3" fillId="0" borderId="0" xfId="0" applyFont="1" applyFill="1" applyAlignment="1">
      <alignment horizontal="center" vertical="top"/>
    </xf>
    <xf numFmtId="0" fontId="1" fillId="0" borderId="0" xfId="0" applyFont="1" applyAlignment="1" applyProtection="1">
      <alignment vertical="center"/>
      <protection hidden="1"/>
    </xf>
    <xf numFmtId="0" fontId="0" fillId="0" borderId="30" xfId="0" applyBorder="1" applyProtection="1">
      <protection locked="0"/>
    </xf>
    <xf numFmtId="0" fontId="0" fillId="0" borderId="0" xfId="0" applyProtection="1">
      <protection locked="0"/>
    </xf>
    <xf numFmtId="0" fontId="0" fillId="0" borderId="0" xfId="0" applyFill="1" applyAlignment="1" applyProtection="1">
      <alignment vertical="top"/>
      <protection hidden="1"/>
    </xf>
    <xf numFmtId="0" fontId="0" fillId="0" borderId="0" xfId="0" applyAlignment="1" applyProtection="1">
      <alignment vertical="center"/>
      <protection hidden="1"/>
    </xf>
    <xf numFmtId="0" fontId="3" fillId="0" borderId="0" xfId="0" applyFont="1" applyFill="1" applyAlignment="1" applyProtection="1">
      <alignment vertical="center"/>
      <protection hidden="1"/>
    </xf>
    <xf numFmtId="0" fontId="13" fillId="0" borderId="0" xfId="0" applyFont="1" applyFill="1" applyBorder="1" applyAlignment="1" applyProtection="1">
      <alignment horizontal="left" vertical="center"/>
      <protection hidden="1"/>
    </xf>
    <xf numFmtId="0" fontId="39" fillId="0" borderId="0" xfId="0" applyFont="1" applyFill="1" applyAlignment="1" applyProtection="1">
      <alignment vertical="top" wrapText="1"/>
      <protection hidden="1"/>
    </xf>
    <xf numFmtId="0" fontId="3" fillId="0" borderId="0" xfId="0" applyFont="1" applyFill="1" applyAlignment="1" applyProtection="1">
      <alignment horizontal="left" vertical="top"/>
      <protection hidden="1"/>
    </xf>
    <xf numFmtId="0" fontId="0" fillId="0" borderId="0" xfId="0" applyProtection="1"/>
    <xf numFmtId="0" fontId="0" fillId="0" borderId="0" xfId="0" applyAlignment="1" applyProtection="1">
      <alignment vertical="top"/>
    </xf>
    <xf numFmtId="0" fontId="3" fillId="0" borderId="0" xfId="0" applyFont="1" applyAlignment="1" applyProtection="1">
      <alignment vertical="top"/>
    </xf>
    <xf numFmtId="0" fontId="1" fillId="0" borderId="0" xfId="0" applyFont="1" applyAlignment="1" applyProtection="1">
      <alignment vertical="top"/>
    </xf>
    <xf numFmtId="0" fontId="8" fillId="0" borderId="0" xfId="0" applyNumberFormat="1" applyFont="1" applyFill="1" applyBorder="1" applyAlignment="1" applyProtection="1">
      <alignment horizontal="left" vertical="top"/>
      <protection hidden="1"/>
    </xf>
    <xf numFmtId="0" fontId="3" fillId="24" borderId="0" xfId="0" applyFont="1" applyFill="1" applyBorder="1" applyAlignment="1" applyProtection="1">
      <alignment horizontal="left" vertical="top"/>
      <protection hidden="1"/>
    </xf>
    <xf numFmtId="0" fontId="2" fillId="30" borderId="35" xfId="0" applyFont="1" applyFill="1" applyBorder="1" applyAlignment="1" applyProtection="1">
      <alignment horizontal="left" vertical="top"/>
      <protection hidden="1"/>
    </xf>
    <xf numFmtId="0" fontId="0" fillId="0" borderId="0" xfId="0" applyAlignment="1" applyProtection="1">
      <protection hidden="1"/>
    </xf>
    <xf numFmtId="0" fontId="1" fillId="31" borderId="36" xfId="0" applyNumberFormat="1" applyFont="1" applyFill="1" applyBorder="1" applyAlignment="1" applyProtection="1">
      <alignment vertical="top" wrapText="1"/>
      <protection locked="0"/>
    </xf>
    <xf numFmtId="0" fontId="0" fillId="31" borderId="36" xfId="0" applyFill="1" applyBorder="1" applyAlignment="1" applyProtection="1">
      <alignment vertical="top" wrapText="1"/>
      <protection locked="0"/>
    </xf>
    <xf numFmtId="14" fontId="0" fillId="31" borderId="36" xfId="0" applyNumberFormat="1" applyFill="1" applyBorder="1" applyAlignment="1" applyProtection="1">
      <alignment horizontal="center" vertical="top" wrapText="1"/>
      <protection locked="0"/>
    </xf>
    <xf numFmtId="14" fontId="33" fillId="31" borderId="36" xfId="0" applyNumberFormat="1" applyFont="1" applyFill="1" applyBorder="1" applyAlignment="1" applyProtection="1">
      <alignment horizontal="center" vertical="top" wrapText="1"/>
      <protection locked="0"/>
    </xf>
    <xf numFmtId="0" fontId="1" fillId="0" borderId="0" xfId="0" applyFont="1" applyAlignment="1" applyProtection="1">
      <alignment vertical="top"/>
      <protection hidden="1"/>
    </xf>
    <xf numFmtId="0" fontId="3" fillId="0" borderId="0" xfId="0" applyFont="1" applyFill="1" applyProtection="1">
      <protection hidden="1"/>
    </xf>
    <xf numFmtId="0" fontId="52" fillId="0" borderId="0" xfId="0" applyFont="1" applyFill="1" applyProtection="1">
      <protection hidden="1"/>
    </xf>
    <xf numFmtId="0" fontId="0" fillId="24" borderId="0" xfId="0" applyFill="1" applyProtection="1">
      <protection hidden="1"/>
    </xf>
    <xf numFmtId="0" fontId="32" fillId="24" borderId="0" xfId="0" applyFont="1" applyFill="1" applyAlignment="1" applyProtection="1">
      <alignment horizontal="center"/>
      <protection hidden="1"/>
    </xf>
    <xf numFmtId="0" fontId="7" fillId="24" borderId="0" xfId="34" applyFill="1" applyAlignment="1" applyProtection="1">
      <protection hidden="1"/>
    </xf>
    <xf numFmtId="0" fontId="3" fillId="24" borderId="0" xfId="0" applyFont="1" applyFill="1" applyAlignment="1">
      <alignment horizontal="center" vertical="top"/>
    </xf>
    <xf numFmtId="0" fontId="0" fillId="24" borderId="0" xfId="0" applyFill="1"/>
    <xf numFmtId="0" fontId="0" fillId="24" borderId="0" xfId="0" applyFill="1" applyBorder="1"/>
    <xf numFmtId="0" fontId="0" fillId="24" borderId="0" xfId="0" applyFill="1" applyAlignment="1">
      <alignment horizontal="center" vertical="top" wrapText="1"/>
    </xf>
    <xf numFmtId="0" fontId="1" fillId="0" borderId="19" xfId="0" applyFont="1" applyBorder="1" applyAlignment="1" applyProtection="1">
      <alignment horizontal="center" vertical="top" wrapText="1"/>
      <protection hidden="1"/>
    </xf>
    <xf numFmtId="0" fontId="1" fillId="0" borderId="21" xfId="0" applyFont="1" applyBorder="1" applyAlignment="1" applyProtection="1">
      <alignment horizontal="center"/>
      <protection hidden="1"/>
    </xf>
    <xf numFmtId="0" fontId="1" fillId="0" borderId="0" xfId="0" applyFont="1" applyFill="1" applyProtection="1">
      <protection hidden="1"/>
    </xf>
    <xf numFmtId="0" fontId="46" fillId="0" borderId="0" xfId="0" applyFont="1" applyProtection="1">
      <protection hidden="1"/>
    </xf>
    <xf numFmtId="0" fontId="6" fillId="0" borderId="0" xfId="0" applyFont="1" applyAlignment="1" applyProtection="1">
      <alignment vertical="top" wrapText="1"/>
    </xf>
    <xf numFmtId="0" fontId="2" fillId="30" borderId="0" xfId="0" applyFont="1" applyFill="1" applyBorder="1" applyAlignment="1" applyProtection="1">
      <alignment horizontal="left"/>
    </xf>
    <xf numFmtId="0" fontId="0" fillId="0" borderId="0" xfId="0" applyBorder="1" applyProtection="1"/>
    <xf numFmtId="0" fontId="33" fillId="0" borderId="0" xfId="0" applyFont="1" applyAlignment="1" applyProtection="1">
      <alignment vertical="top"/>
    </xf>
    <xf numFmtId="0" fontId="2" fillId="0" borderId="0" xfId="0" applyFont="1" applyFill="1" applyBorder="1" applyAlignment="1" applyProtection="1">
      <alignment horizontal="left"/>
    </xf>
    <xf numFmtId="0" fontId="5" fillId="0" borderId="0" xfId="0" applyFont="1" applyBorder="1" applyAlignment="1" applyProtection="1">
      <alignment vertical="top"/>
      <protection hidden="1"/>
    </xf>
    <xf numFmtId="0" fontId="0" fillId="0" borderId="0" xfId="0" applyBorder="1" applyAlignment="1" applyProtection="1">
      <alignment horizontal="center" vertical="top"/>
      <protection hidden="1"/>
    </xf>
    <xf numFmtId="0" fontId="1" fillId="0" borderId="21" xfId="0" applyFont="1" applyBorder="1" applyAlignment="1" applyProtection="1">
      <alignment horizontal="center" vertical="top"/>
      <protection hidden="1"/>
    </xf>
    <xf numFmtId="0" fontId="2" fillId="30" borderId="0" xfId="0" applyFont="1" applyFill="1" applyBorder="1" applyAlignment="1" applyProtection="1">
      <alignment horizontal="left" vertical="top"/>
      <protection hidden="1"/>
    </xf>
    <xf numFmtId="0" fontId="4" fillId="0" borderId="0" xfId="0" applyFont="1" applyAlignment="1" applyProtection="1">
      <alignment vertical="top"/>
      <protection hidden="1"/>
    </xf>
    <xf numFmtId="0" fontId="34" fillId="0" borderId="0" xfId="0" applyFont="1" applyAlignment="1" applyProtection="1">
      <alignment vertical="top"/>
      <protection hidden="1"/>
    </xf>
    <xf numFmtId="0" fontId="0" fillId="31" borderId="0" xfId="0" applyFill="1" applyAlignment="1" applyProtection="1">
      <alignment vertical="top"/>
      <protection hidden="1"/>
    </xf>
    <xf numFmtId="0" fontId="1" fillId="0" borderId="36" xfId="0" applyFont="1" applyBorder="1" applyAlignment="1" applyProtection="1">
      <alignment vertical="top"/>
      <protection locked="0"/>
    </xf>
    <xf numFmtId="0" fontId="46" fillId="0" borderId="0" xfId="0" applyFont="1" applyAlignment="1" applyProtection="1">
      <alignment vertical="top"/>
      <protection hidden="1"/>
    </xf>
    <xf numFmtId="0" fontId="0" fillId="0" borderId="0" xfId="0" applyNumberFormat="1" applyAlignment="1" applyProtection="1">
      <alignment vertical="top"/>
      <protection hidden="1"/>
    </xf>
    <xf numFmtId="164" fontId="0" fillId="0" borderId="0" xfId="0" applyNumberFormat="1" applyAlignment="1" applyProtection="1">
      <alignment vertical="top"/>
      <protection hidden="1"/>
    </xf>
    <xf numFmtId="0" fontId="44" fillId="0" borderId="0" xfId="0" applyFont="1" applyAlignment="1" applyProtection="1">
      <alignment vertical="top"/>
      <protection hidden="1"/>
    </xf>
    <xf numFmtId="0" fontId="44" fillId="0" borderId="36" xfId="0" applyFont="1" applyBorder="1" applyAlignment="1" applyProtection="1">
      <alignment vertical="top"/>
      <protection locked="0"/>
    </xf>
    <xf numFmtId="0" fontId="54" fillId="0" borderId="0" xfId="0" applyFont="1" applyAlignment="1" applyProtection="1">
      <alignment vertical="top"/>
      <protection hidden="1"/>
    </xf>
    <xf numFmtId="0" fontId="54" fillId="0" borderId="36" xfId="0" applyFont="1" applyBorder="1" applyAlignment="1" applyProtection="1">
      <alignment vertical="top"/>
      <protection locked="0"/>
    </xf>
    <xf numFmtId="0" fontId="6" fillId="0" borderId="36" xfId="0" applyFont="1" applyBorder="1" applyAlignment="1" applyProtection="1">
      <alignment horizontal="center" vertical="top" wrapText="1"/>
      <protection hidden="1"/>
    </xf>
    <xf numFmtId="164" fontId="5" fillId="0" borderId="36" xfId="0" applyNumberFormat="1" applyFont="1" applyBorder="1" applyAlignment="1" applyProtection="1">
      <alignment vertical="top"/>
      <protection hidden="1"/>
    </xf>
    <xf numFmtId="0" fontId="54" fillId="0" borderId="0" xfId="0" applyFont="1" applyAlignment="1" applyProtection="1">
      <alignment vertical="center"/>
      <protection hidden="1"/>
    </xf>
    <xf numFmtId="0" fontId="46" fillId="0" borderId="0" xfId="0" applyFont="1" applyAlignment="1" applyProtection="1">
      <alignment vertical="center"/>
      <protection hidden="1"/>
    </xf>
    <xf numFmtId="165" fontId="6" fillId="31" borderId="36" xfId="0" applyNumberFormat="1" applyFont="1" applyFill="1" applyBorder="1" applyAlignment="1" applyProtection="1">
      <alignment vertical="top" wrapText="1"/>
      <protection locked="0"/>
    </xf>
    <xf numFmtId="164" fontId="6" fillId="31" borderId="36" xfId="0" applyNumberFormat="1" applyFont="1" applyFill="1" applyBorder="1" applyAlignment="1" applyProtection="1">
      <alignment vertical="top" wrapText="1"/>
      <protection locked="0"/>
    </xf>
    <xf numFmtId="0" fontId="2" fillId="30" borderId="0" xfId="0" applyFont="1" applyFill="1" applyBorder="1" applyAlignment="1" applyProtection="1">
      <alignment vertical="top"/>
      <protection hidden="1"/>
    </xf>
    <xf numFmtId="0" fontId="3" fillId="0" borderId="0" xfId="0" applyFont="1" applyAlignment="1" applyProtection="1">
      <alignment horizontal="left" vertical="top" wrapText="1"/>
      <protection hidden="1"/>
    </xf>
    <xf numFmtId="0" fontId="9" fillId="0" borderId="0" xfId="0" applyFont="1" applyAlignment="1" applyProtection="1">
      <alignment vertical="top" wrapText="1"/>
      <protection hidden="1"/>
    </xf>
    <xf numFmtId="0" fontId="51" fillId="0" borderId="0" xfId="0" applyFont="1" applyAlignment="1" applyProtection="1">
      <alignment vertical="top"/>
      <protection hidden="1"/>
    </xf>
    <xf numFmtId="0" fontId="6" fillId="0" borderId="34" xfId="0" applyFont="1" applyBorder="1" applyAlignment="1" applyProtection="1">
      <alignment vertical="top"/>
      <protection hidden="1"/>
    </xf>
    <xf numFmtId="0" fontId="5" fillId="0" borderId="35" xfId="0" applyFont="1" applyBorder="1" applyAlignment="1" applyProtection="1">
      <alignment vertical="top"/>
      <protection hidden="1"/>
    </xf>
    <xf numFmtId="0" fontId="6" fillId="0" borderId="36" xfId="0" applyFont="1" applyBorder="1" applyAlignment="1" applyProtection="1">
      <alignment horizontal="center" vertical="top"/>
      <protection hidden="1"/>
    </xf>
    <xf numFmtId="0" fontId="5" fillId="0" borderId="34" xfId="0" applyFont="1" applyBorder="1" applyAlignment="1" applyProtection="1">
      <alignment vertical="top"/>
      <protection hidden="1"/>
    </xf>
    <xf numFmtId="0" fontId="8" fillId="24" borderId="15" xfId="0" applyFont="1" applyFill="1" applyBorder="1" applyAlignment="1" applyProtection="1">
      <alignment vertical="center"/>
      <protection hidden="1"/>
    </xf>
    <xf numFmtId="4" fontId="8" fillId="0" borderId="36" xfId="0" applyNumberFormat="1" applyFont="1" applyBorder="1" applyAlignment="1" applyProtection="1">
      <alignment vertical="center"/>
      <protection hidden="1"/>
    </xf>
    <xf numFmtId="0" fontId="8" fillId="0" borderId="0" xfId="0" applyFont="1" applyAlignment="1" applyProtection="1">
      <alignment vertical="center"/>
      <protection hidden="1"/>
    </xf>
    <xf numFmtId="0" fontId="44" fillId="0" borderId="0" xfId="0" applyFont="1" applyBorder="1" applyAlignment="1" applyProtection="1">
      <alignment vertical="top"/>
      <protection hidden="1"/>
    </xf>
    <xf numFmtId="0" fontId="51" fillId="0" borderId="0" xfId="0" applyFont="1" applyBorder="1" applyAlignment="1" applyProtection="1">
      <alignment vertical="top"/>
      <protection hidden="1"/>
    </xf>
    <xf numFmtId="0" fontId="0" fillId="0" borderId="0" xfId="0" applyAlignment="1" applyProtection="1">
      <alignment vertical="top" wrapText="1"/>
      <protection hidden="1"/>
    </xf>
    <xf numFmtId="0" fontId="45" fillId="0" borderId="0" xfId="0" applyFont="1" applyAlignment="1" applyProtection="1">
      <alignment horizontal="left" vertical="top" wrapText="1"/>
      <protection hidden="1"/>
    </xf>
    <xf numFmtId="0" fontId="46" fillId="0" borderId="0" xfId="0" applyFont="1" applyAlignment="1" applyProtection="1">
      <alignment vertical="top" wrapText="1"/>
      <protection hidden="1"/>
    </xf>
    <xf numFmtId="0" fontId="44" fillId="0" borderId="0" xfId="0" applyFont="1" applyAlignment="1" applyProtection="1">
      <alignment vertical="top" wrapText="1"/>
      <protection hidden="1"/>
    </xf>
    <xf numFmtId="2" fontId="6" fillId="0" borderId="36" xfId="0" applyNumberFormat="1" applyFont="1" applyBorder="1" applyAlignment="1" applyProtection="1">
      <alignment horizontal="center" vertical="top"/>
      <protection hidden="1"/>
    </xf>
    <xf numFmtId="2" fontId="55" fillId="0" borderId="36" xfId="0" applyNumberFormat="1" applyFont="1" applyBorder="1" applyAlignment="1" applyProtection="1">
      <alignment horizontal="center" vertical="top"/>
      <protection hidden="1"/>
    </xf>
    <xf numFmtId="0" fontId="54" fillId="0" borderId="0" xfId="0" applyFont="1" applyBorder="1" applyAlignment="1" applyProtection="1">
      <alignment vertical="top"/>
      <protection hidden="1"/>
    </xf>
    <xf numFmtId="0" fontId="6" fillId="0" borderId="0" xfId="0" applyFont="1" applyBorder="1" applyAlignment="1" applyProtection="1">
      <alignment vertical="top" wrapText="1"/>
      <protection hidden="1"/>
    </xf>
    <xf numFmtId="0" fontId="34" fillId="0" borderId="0" xfId="0" applyFont="1" applyFill="1" applyBorder="1" applyAlignment="1" applyProtection="1">
      <alignment vertical="top" wrapText="1"/>
      <protection hidden="1"/>
    </xf>
    <xf numFmtId="0" fontId="0" fillId="0" borderId="0" xfId="0" applyFill="1" applyBorder="1" applyAlignment="1" applyProtection="1">
      <alignment horizontal="center" vertical="top"/>
      <protection hidden="1"/>
    </xf>
    <xf numFmtId="0" fontId="6" fillId="31" borderId="36" xfId="0" applyFont="1" applyFill="1" applyBorder="1" applyAlignment="1" applyProtection="1">
      <alignment horizontal="center" vertical="top"/>
      <protection locked="0"/>
    </xf>
    <xf numFmtId="164" fontId="8" fillId="31" borderId="36" xfId="0" quotePrefix="1" applyNumberFormat="1" applyFont="1" applyFill="1" applyBorder="1" applyAlignment="1" applyProtection="1">
      <alignment vertical="center"/>
      <protection locked="0"/>
    </xf>
    <xf numFmtId="164" fontId="0" fillId="31" borderId="36" xfId="0" applyNumberFormat="1" applyFill="1" applyBorder="1" applyAlignment="1" applyProtection="1">
      <alignment vertical="top"/>
      <protection locked="0"/>
    </xf>
    <xf numFmtId="165" fontId="5" fillId="31" borderId="36" xfId="0" applyNumberFormat="1" applyFont="1" applyFill="1" applyBorder="1" applyAlignment="1" applyProtection="1">
      <alignment vertical="top"/>
      <protection locked="0"/>
    </xf>
    <xf numFmtId="2" fontId="5" fillId="31" borderId="36" xfId="0" applyNumberFormat="1" applyFont="1" applyFill="1" applyBorder="1" applyAlignment="1" applyProtection="1">
      <alignment horizontal="center" vertical="top"/>
      <protection locked="0"/>
    </xf>
    <xf numFmtId="166" fontId="5" fillId="31" borderId="36" xfId="40" applyNumberFormat="1" applyFont="1" applyFill="1" applyBorder="1" applyAlignment="1" applyProtection="1">
      <alignment vertical="top"/>
      <protection locked="0"/>
    </xf>
    <xf numFmtId="164" fontId="5" fillId="31" borderId="36" xfId="0" applyNumberFormat="1" applyFont="1" applyFill="1" applyBorder="1" applyAlignment="1" applyProtection="1">
      <alignment vertical="top"/>
      <protection locked="0"/>
    </xf>
    <xf numFmtId="2" fontId="5" fillId="31" borderId="19" xfId="0" applyNumberFormat="1" applyFont="1" applyFill="1" applyBorder="1" applyAlignment="1" applyProtection="1">
      <alignment horizontal="center" vertical="top"/>
      <protection locked="0"/>
    </xf>
    <xf numFmtId="165" fontId="5" fillId="31" borderId="19" xfId="0" applyNumberFormat="1" applyFont="1" applyFill="1" applyBorder="1" applyAlignment="1" applyProtection="1">
      <alignment vertical="top"/>
      <protection locked="0"/>
    </xf>
    <xf numFmtId="164" fontId="5" fillId="31" borderId="19" xfId="0" applyNumberFormat="1" applyFont="1" applyFill="1" applyBorder="1" applyAlignment="1" applyProtection="1">
      <alignment vertical="top"/>
      <protection locked="0"/>
    </xf>
    <xf numFmtId="0" fontId="9" fillId="0" borderId="0" xfId="0" applyFont="1" applyFill="1" applyAlignment="1" applyProtection="1">
      <alignment vertical="top" wrapText="1"/>
      <protection hidden="1"/>
    </xf>
    <xf numFmtId="0" fontId="3" fillId="0" borderId="0" xfId="0" applyFont="1" applyFill="1" applyAlignment="1" applyProtection="1">
      <alignment horizontal="left" vertical="top" wrapText="1"/>
      <protection hidden="1"/>
    </xf>
    <xf numFmtId="0" fontId="51" fillId="0" borderId="0" xfId="0" applyFont="1" applyFill="1" applyAlignment="1" applyProtection="1">
      <alignment vertical="top"/>
      <protection hidden="1"/>
    </xf>
    <xf numFmtId="0" fontId="46" fillId="0" borderId="0" xfId="0" applyFont="1" applyFill="1" applyAlignment="1" applyProtection="1">
      <alignment vertical="top"/>
      <protection hidden="1"/>
    </xf>
    <xf numFmtId="0" fontId="4" fillId="0" borderId="0" xfId="0" applyFont="1" applyFill="1" applyAlignment="1" applyProtection="1">
      <alignment horizontal="left" vertical="top" wrapText="1"/>
      <protection hidden="1"/>
    </xf>
    <xf numFmtId="0" fontId="46" fillId="0" borderId="0" xfId="0" applyFont="1" applyFill="1" applyAlignment="1" applyProtection="1">
      <alignment vertical="center"/>
      <protection hidden="1"/>
    </xf>
    <xf numFmtId="0" fontId="44" fillId="0" borderId="0" xfId="0" applyFont="1" applyFill="1" applyAlignment="1" applyProtection="1">
      <alignment vertical="top"/>
      <protection hidden="1"/>
    </xf>
    <xf numFmtId="164" fontId="0" fillId="0" borderId="0" xfId="0" applyNumberFormat="1" applyFill="1" applyBorder="1" applyAlignment="1" applyProtection="1">
      <alignment vertical="top"/>
      <protection hidden="1"/>
    </xf>
    <xf numFmtId="164" fontId="0" fillId="0" borderId="36" xfId="0" quotePrefix="1" applyNumberFormat="1" applyFill="1" applyBorder="1" applyAlignment="1" applyProtection="1">
      <alignment vertical="top"/>
      <protection hidden="1"/>
    </xf>
    <xf numFmtId="0" fontId="6" fillId="0" borderId="0" xfId="0" applyFont="1" applyAlignment="1" applyProtection="1">
      <alignment horizontal="center" vertical="top" wrapText="1"/>
      <protection hidden="1"/>
    </xf>
    <xf numFmtId="0" fontId="44" fillId="0" borderId="36" xfId="0" quotePrefix="1" applyFont="1" applyBorder="1" applyAlignment="1" applyProtection="1">
      <alignment vertical="top"/>
      <protection hidden="1"/>
    </xf>
    <xf numFmtId="164" fontId="3" fillId="25" borderId="37" xfId="0" applyNumberFormat="1" applyFont="1" applyFill="1" applyBorder="1" applyAlignment="1" applyProtection="1">
      <alignment vertical="center"/>
      <protection hidden="1"/>
    </xf>
    <xf numFmtId="0" fontId="6" fillId="0" borderId="0" xfId="0" applyFont="1" applyFill="1" applyBorder="1" applyAlignment="1" applyProtection="1">
      <alignment horizontal="center" vertical="top" wrapText="1"/>
      <protection hidden="1"/>
    </xf>
    <xf numFmtId="0" fontId="0" fillId="0" borderId="10" xfId="0" applyFill="1" applyBorder="1" applyAlignment="1" applyProtection="1">
      <alignment vertical="center"/>
      <protection hidden="1"/>
    </xf>
    <xf numFmtId="0" fontId="0" fillId="0" borderId="38" xfId="0" applyFill="1" applyBorder="1" applyAlignment="1" applyProtection="1">
      <alignment vertical="center"/>
      <protection hidden="1"/>
    </xf>
    <xf numFmtId="0" fontId="0" fillId="0" borderId="39" xfId="0" applyBorder="1" applyProtection="1">
      <protection hidden="1"/>
    </xf>
    <xf numFmtId="164" fontId="0" fillId="0" borderId="0" xfId="0" applyNumberFormat="1" applyBorder="1" applyAlignment="1">
      <alignment horizontal="center" vertical="center"/>
    </xf>
    <xf numFmtId="0" fontId="10" fillId="24" borderId="0" xfId="0" applyNumberFormat="1" applyFont="1" applyFill="1" applyAlignment="1" applyProtection="1">
      <alignment vertical="top"/>
      <protection hidden="1"/>
    </xf>
    <xf numFmtId="0" fontId="2" fillId="30" borderId="0" xfId="0" applyNumberFormat="1" applyFont="1" applyFill="1" applyBorder="1" applyAlignment="1" applyProtection="1">
      <alignment vertical="top"/>
      <protection hidden="1"/>
    </xf>
    <xf numFmtId="0" fontId="3" fillId="0" borderId="0" xfId="0" applyNumberFormat="1" applyFont="1" applyAlignment="1" applyProtection="1">
      <alignment vertical="top"/>
      <protection hidden="1"/>
    </xf>
    <xf numFmtId="0" fontId="4" fillId="0" borderId="0" xfId="0" applyNumberFormat="1" applyFont="1" applyAlignment="1" applyProtection="1">
      <alignment vertical="top"/>
      <protection hidden="1"/>
    </xf>
    <xf numFmtId="0" fontId="51" fillId="0" borderId="0" xfId="0" applyNumberFormat="1" applyFont="1" applyAlignment="1" applyProtection="1">
      <alignment vertical="top"/>
      <protection hidden="1"/>
    </xf>
    <xf numFmtId="0" fontId="34" fillId="0" borderId="36" xfId="0" applyNumberFormat="1" applyFont="1" applyBorder="1" applyAlignment="1" applyProtection="1">
      <alignment vertical="top"/>
      <protection hidden="1"/>
    </xf>
    <xf numFmtId="0" fontId="0" fillId="0" borderId="0" xfId="0" applyNumberFormat="1" applyBorder="1" applyAlignment="1" applyProtection="1">
      <alignment vertical="top"/>
      <protection hidden="1"/>
    </xf>
    <xf numFmtId="0" fontId="0" fillId="0" borderId="0" xfId="0" applyNumberFormat="1" applyAlignment="1" applyProtection="1">
      <alignment horizontal="center" vertical="top"/>
      <protection hidden="1"/>
    </xf>
    <xf numFmtId="0" fontId="6" fillId="0" borderId="36" xfId="0" applyNumberFormat="1" applyFont="1" applyFill="1" applyBorder="1" applyAlignment="1" applyProtection="1">
      <alignment horizontal="center" vertical="top" wrapText="1"/>
      <protection hidden="1"/>
    </xf>
    <xf numFmtId="0" fontId="56" fillId="0" borderId="36" xfId="0" applyNumberFormat="1" applyFont="1" applyFill="1" applyBorder="1" applyAlignment="1" applyProtection="1">
      <alignment horizontal="center" vertical="top" wrapText="1"/>
      <protection hidden="1"/>
    </xf>
    <xf numFmtId="0" fontId="6" fillId="0" borderId="36" xfId="0" applyNumberFormat="1" applyFont="1" applyFill="1" applyBorder="1" applyAlignment="1" applyProtection="1">
      <alignment vertical="top"/>
      <protection hidden="1"/>
    </xf>
    <xf numFmtId="0" fontId="6" fillId="0" borderId="36" xfId="0" applyNumberFormat="1" applyFont="1" applyBorder="1" applyAlignment="1" applyProtection="1">
      <alignment vertical="top"/>
      <protection hidden="1"/>
    </xf>
    <xf numFmtId="0" fontId="6" fillId="0" borderId="13" xfId="0" applyNumberFormat="1" applyFont="1" applyBorder="1" applyAlignment="1" applyProtection="1">
      <alignment vertical="top"/>
      <protection hidden="1"/>
    </xf>
    <xf numFmtId="0" fontId="6" fillId="0" borderId="14" xfId="0" applyNumberFormat="1" applyFont="1" applyBorder="1" applyAlignment="1" applyProtection="1">
      <alignment vertical="top"/>
      <protection hidden="1"/>
    </xf>
    <xf numFmtId="0" fontId="6" fillId="0" borderId="17" xfId="0" applyNumberFormat="1" applyFont="1" applyBorder="1" applyAlignment="1" applyProtection="1">
      <alignment vertical="top"/>
      <protection hidden="1"/>
    </xf>
    <xf numFmtId="0" fontId="6" fillId="0" borderId="18" xfId="0" applyNumberFormat="1" applyFont="1" applyBorder="1" applyAlignment="1" applyProtection="1">
      <alignment vertical="top"/>
      <protection hidden="1"/>
    </xf>
    <xf numFmtId="164" fontId="6" fillId="0" borderId="36" xfId="0" applyNumberFormat="1" applyFont="1" applyFill="1" applyBorder="1" applyAlignment="1" applyProtection="1">
      <alignment vertical="top"/>
      <protection hidden="1"/>
    </xf>
    <xf numFmtId="0" fontId="6" fillId="0" borderId="36" xfId="0" applyNumberFormat="1" applyFont="1" applyFill="1" applyBorder="1" applyAlignment="1" applyProtection="1">
      <alignment horizontal="center" vertical="top"/>
      <protection hidden="1"/>
    </xf>
    <xf numFmtId="0" fontId="0" fillId="25" borderId="33" xfId="0" applyNumberFormat="1" applyFill="1" applyBorder="1" applyAlignment="1" applyProtection="1">
      <alignment vertical="top"/>
      <protection hidden="1"/>
    </xf>
    <xf numFmtId="164" fontId="0" fillId="25" borderId="34" xfId="0" applyNumberFormat="1" applyFill="1" applyBorder="1" applyAlignment="1" applyProtection="1">
      <alignment vertical="top"/>
      <protection hidden="1"/>
    </xf>
    <xf numFmtId="164" fontId="34" fillId="0" borderId="36" xfId="0" applyNumberFormat="1" applyFont="1" applyFill="1" applyBorder="1" applyAlignment="1" applyProtection="1">
      <alignment vertical="top"/>
      <protection hidden="1"/>
    </xf>
    <xf numFmtId="164" fontId="34" fillId="0" borderId="36" xfId="0" applyNumberFormat="1" applyFont="1" applyBorder="1" applyAlignment="1" applyProtection="1">
      <alignment vertical="top"/>
      <protection hidden="1"/>
    </xf>
    <xf numFmtId="0" fontId="6" fillId="0" borderId="34" xfId="0" applyNumberFormat="1" applyFont="1" applyBorder="1" applyAlignment="1" applyProtection="1">
      <alignment vertical="top"/>
      <protection hidden="1"/>
    </xf>
    <xf numFmtId="0" fontId="6" fillId="0" borderId="33" xfId="0" applyNumberFormat="1" applyFont="1" applyBorder="1" applyAlignment="1" applyProtection="1">
      <alignment vertical="top"/>
      <protection hidden="1"/>
    </xf>
    <xf numFmtId="0" fontId="34" fillId="0" borderId="32" xfId="0" applyNumberFormat="1" applyFont="1" applyBorder="1" applyAlignment="1" applyProtection="1">
      <alignment vertical="top"/>
      <protection hidden="1"/>
    </xf>
    <xf numFmtId="0" fontId="0" fillId="0" borderId="32" xfId="0" applyNumberFormat="1" applyBorder="1" applyAlignment="1" applyProtection="1">
      <alignment vertical="top"/>
      <protection hidden="1"/>
    </xf>
    <xf numFmtId="0" fontId="34" fillId="0" borderId="0" xfId="0" applyNumberFormat="1" applyFont="1" applyBorder="1" applyAlignment="1" applyProtection="1">
      <alignment vertical="top"/>
      <protection hidden="1"/>
    </xf>
    <xf numFmtId="0" fontId="33" fillId="0" borderId="33" xfId="0" applyNumberFormat="1" applyFont="1" applyBorder="1" applyAlignment="1" applyProtection="1">
      <alignment vertical="top"/>
      <protection hidden="1"/>
    </xf>
    <xf numFmtId="164" fontId="53" fillId="31" borderId="36" xfId="0" applyNumberFormat="1" applyFont="1" applyFill="1" applyBorder="1" applyAlignment="1" applyProtection="1">
      <alignment vertical="top"/>
      <protection locked="0"/>
    </xf>
    <xf numFmtId="0" fontId="6" fillId="0" borderId="36" xfId="0" applyNumberFormat="1" applyFont="1" applyBorder="1" applyAlignment="1" applyProtection="1">
      <alignment horizontal="center" vertical="top" wrapText="1"/>
      <protection hidden="1"/>
    </xf>
    <xf numFmtId="164" fontId="6" fillId="31" borderId="36" xfId="0" applyNumberFormat="1" applyFont="1" applyFill="1" applyBorder="1" applyAlignment="1" applyProtection="1">
      <alignment vertical="top"/>
      <protection locked="0"/>
    </xf>
    <xf numFmtId="0" fontId="5" fillId="31" borderId="36" xfId="0" applyNumberFormat="1" applyFont="1" applyFill="1" applyBorder="1" applyAlignment="1" applyProtection="1">
      <alignment vertical="top"/>
      <protection locked="0"/>
    </xf>
    <xf numFmtId="0" fontId="5" fillId="0" borderId="34" xfId="0" applyNumberFormat="1" applyFont="1" applyFill="1" applyBorder="1" applyAlignment="1" applyProtection="1">
      <alignment vertical="top"/>
      <protection hidden="1"/>
    </xf>
    <xf numFmtId="0" fontId="5" fillId="0" borderId="35" xfId="0" applyNumberFormat="1" applyFont="1" applyFill="1" applyBorder="1" applyAlignment="1" applyProtection="1">
      <alignment vertical="top"/>
      <protection hidden="1"/>
    </xf>
    <xf numFmtId="164" fontId="6" fillId="0" borderId="35" xfId="0" applyNumberFormat="1" applyFont="1" applyFill="1" applyBorder="1" applyAlignment="1" applyProtection="1">
      <alignment vertical="top"/>
      <protection hidden="1"/>
    </xf>
    <xf numFmtId="164" fontId="6" fillId="0" borderId="33" xfId="0" applyNumberFormat="1" applyFont="1" applyFill="1" applyBorder="1" applyAlignment="1" applyProtection="1">
      <alignment vertical="top"/>
      <protection hidden="1"/>
    </xf>
    <xf numFmtId="164" fontId="6" fillId="0" borderId="36" xfId="0" applyNumberFormat="1" applyFont="1" applyFill="1" applyBorder="1" applyAlignment="1" applyProtection="1">
      <alignment vertical="top"/>
    </xf>
    <xf numFmtId="164" fontId="6" fillId="25" borderId="36" xfId="0" applyNumberFormat="1" applyFont="1" applyFill="1" applyBorder="1" applyAlignment="1" applyProtection="1">
      <alignment vertical="top"/>
    </xf>
    <xf numFmtId="164" fontId="6" fillId="0" borderId="36" xfId="0" quotePrefix="1" applyNumberFormat="1" applyFont="1" applyFill="1" applyBorder="1" applyAlignment="1" applyProtection="1">
      <alignment vertical="top"/>
    </xf>
    <xf numFmtId="0" fontId="1" fillId="0" borderId="36" xfId="0" applyFont="1" applyBorder="1" applyAlignment="1" applyProtection="1">
      <alignment horizontal="center" vertical="top"/>
      <protection locked="0"/>
    </xf>
    <xf numFmtId="0" fontId="8" fillId="0" borderId="0" xfId="0" applyFont="1" applyAlignment="1" applyProtection="1">
      <alignment horizontal="center" vertical="top" wrapText="1"/>
    </xf>
    <xf numFmtId="0" fontId="8" fillId="0" borderId="0" xfId="0" applyFont="1" applyAlignment="1" applyProtection="1">
      <alignment vertical="top"/>
    </xf>
    <xf numFmtId="0" fontId="8" fillId="24" borderId="0" xfId="0" applyFont="1" applyFill="1" applyAlignment="1" applyProtection="1">
      <alignment vertical="top"/>
    </xf>
    <xf numFmtId="0" fontId="8" fillId="0" borderId="0" xfId="0" applyFont="1" applyProtection="1"/>
    <xf numFmtId="0" fontId="0" fillId="0" borderId="0" xfId="0" applyAlignment="1" applyProtection="1"/>
    <xf numFmtId="0" fontId="2" fillId="24" borderId="0" xfId="0" quotePrefix="1" applyFont="1" applyFill="1" applyBorder="1" applyAlignment="1" applyProtection="1">
      <alignment horizontal="left" vertical="top"/>
    </xf>
    <xf numFmtId="164" fontId="0" fillId="0" borderId="0" xfId="0" applyNumberFormat="1" applyAlignment="1" applyProtection="1"/>
    <xf numFmtId="0" fontId="3" fillId="0" borderId="36" xfId="0" applyFont="1" applyBorder="1" applyAlignment="1" applyProtection="1"/>
    <xf numFmtId="0" fontId="0" fillId="0" borderId="36" xfId="0" applyBorder="1" applyAlignment="1" applyProtection="1"/>
    <xf numFmtId="0" fontId="2" fillId="30" borderId="0" xfId="0" applyFont="1" applyFill="1" applyBorder="1" applyAlignment="1" applyProtection="1">
      <alignment horizontal="left" vertical="top"/>
    </xf>
    <xf numFmtId="0" fontId="13" fillId="24" borderId="34" xfId="0" applyFont="1" applyFill="1" applyBorder="1" applyAlignment="1" applyProtection="1">
      <alignment horizontal="center" vertical="top" wrapText="1"/>
    </xf>
    <xf numFmtId="0" fontId="8" fillId="24" borderId="33" xfId="0" applyFont="1" applyFill="1" applyBorder="1" applyAlignment="1" applyProtection="1">
      <alignment horizontal="center" vertical="top" wrapText="1"/>
    </xf>
    <xf numFmtId="0" fontId="5" fillId="0" borderId="0" xfId="0" applyFont="1" applyBorder="1" applyProtection="1"/>
    <xf numFmtId="0" fontId="0" fillId="0" borderId="0" xfId="0" applyBorder="1" applyAlignment="1" applyProtection="1">
      <alignment horizontal="center"/>
    </xf>
    <xf numFmtId="0" fontId="0" fillId="0" borderId="36" xfId="0" applyBorder="1" applyAlignment="1" applyProtection="1">
      <alignment horizontal="center" wrapText="1"/>
    </xf>
    <xf numFmtId="0" fontId="3" fillId="24" borderId="0" xfId="0" applyFont="1" applyFill="1" applyAlignment="1" applyProtection="1">
      <alignment vertical="top"/>
    </xf>
    <xf numFmtId="0" fontId="0" fillId="31" borderId="0" xfId="0" applyFill="1" applyAlignment="1" applyProtection="1">
      <alignment vertical="top"/>
    </xf>
    <xf numFmtId="0" fontId="0" fillId="0" borderId="0" xfId="0" applyFill="1" applyAlignment="1" applyProtection="1">
      <alignment vertical="top"/>
    </xf>
    <xf numFmtId="0" fontId="5" fillId="0" borderId="0" xfId="0" applyFont="1" applyBorder="1" applyAlignment="1" applyProtection="1">
      <alignment vertical="top" wrapText="1"/>
    </xf>
    <xf numFmtId="0" fontId="4" fillId="0" borderId="0" xfId="0" applyFont="1" applyAlignment="1" applyProtection="1">
      <alignment vertical="top"/>
    </xf>
    <xf numFmtId="0" fontId="60" fillId="0" borderId="0" xfId="0" applyFont="1" applyProtection="1"/>
    <xf numFmtId="0" fontId="40" fillId="0" borderId="0" xfId="0" applyFont="1" applyProtection="1"/>
    <xf numFmtId="0" fontId="0" fillId="25" borderId="0" xfId="0" applyFill="1" applyProtection="1"/>
    <xf numFmtId="0" fontId="40" fillId="0" borderId="0" xfId="0" applyFont="1" applyFill="1" applyProtection="1"/>
    <xf numFmtId="0" fontId="33" fillId="25" borderId="0" xfId="0" applyFont="1" applyFill="1" applyProtection="1"/>
    <xf numFmtId="0" fontId="0" fillId="0" borderId="0" xfId="0" applyFill="1" applyProtection="1"/>
    <xf numFmtId="0" fontId="0" fillId="33" borderId="0" xfId="0" applyFill="1" applyProtection="1"/>
    <xf numFmtId="0" fontId="0" fillId="25" borderId="0" xfId="0" quotePrefix="1" applyFill="1" applyProtection="1"/>
    <xf numFmtId="0" fontId="33" fillId="0" borderId="40" xfId="0" applyFont="1" applyBorder="1"/>
    <xf numFmtId="0" fontId="33" fillId="0" borderId="41" xfId="0" applyFont="1" applyBorder="1"/>
    <xf numFmtId="0" fontId="33" fillId="0" borderId="42" xfId="0" applyFont="1" applyBorder="1"/>
    <xf numFmtId="0" fontId="33" fillId="0" borderId="0" xfId="0" applyFont="1"/>
    <xf numFmtId="0" fontId="61" fillId="0" borderId="0" xfId="0" applyFont="1" applyAlignment="1">
      <alignment wrapText="1"/>
    </xf>
    <xf numFmtId="0" fontId="6" fillId="0" borderId="0" xfId="0" applyFont="1" applyAlignment="1">
      <alignment vertical="top"/>
    </xf>
    <xf numFmtId="0" fontId="3" fillId="24" borderId="0" xfId="0" applyFont="1" applyFill="1" applyAlignment="1">
      <alignment vertical="top"/>
    </xf>
    <xf numFmtId="0" fontId="61" fillId="0" borderId="0" xfId="0" applyFont="1" applyAlignment="1">
      <alignment vertical="top"/>
    </xf>
    <xf numFmtId="0" fontId="3" fillId="0" borderId="0" xfId="0" applyFont="1" applyAlignment="1">
      <alignment vertical="top"/>
    </xf>
    <xf numFmtId="0" fontId="6" fillId="0" borderId="14" xfId="0" applyFont="1" applyBorder="1" applyAlignment="1">
      <alignment horizontal="center" vertical="top" wrapText="1"/>
    </xf>
    <xf numFmtId="0" fontId="6" fillId="0" borderId="18" xfId="0" applyFont="1" applyBorder="1" applyAlignment="1">
      <alignment horizontal="center" vertical="top" wrapText="1"/>
    </xf>
    <xf numFmtId="0" fontId="6" fillId="0" borderId="21" xfId="0" applyFont="1" applyBorder="1" applyAlignment="1">
      <alignment horizontal="center" vertical="top" wrapText="1"/>
    </xf>
    <xf numFmtId="0" fontId="6" fillId="0" borderId="33" xfId="0" applyFont="1" applyBorder="1" applyAlignment="1">
      <alignment horizontal="center" vertical="top" wrapText="1"/>
    </xf>
    <xf numFmtId="0" fontId="56" fillId="0" borderId="18" xfId="0" applyFont="1" applyBorder="1" applyAlignment="1">
      <alignment horizontal="center" vertical="top" wrapText="1"/>
    </xf>
    <xf numFmtId="0" fontId="53" fillId="0" borderId="17" xfId="0" applyFont="1" applyBorder="1" applyAlignment="1">
      <alignment vertical="top"/>
    </xf>
    <xf numFmtId="0" fontId="5" fillId="24" borderId="21" xfId="0" applyFont="1" applyFill="1" applyBorder="1"/>
    <xf numFmtId="0" fontId="5" fillId="24" borderId="18" xfId="0" applyFont="1" applyFill="1" applyBorder="1"/>
    <xf numFmtId="0" fontId="5" fillId="24" borderId="18" xfId="0" applyFont="1" applyFill="1" applyBorder="1" applyAlignment="1">
      <alignment horizontal="right"/>
    </xf>
    <xf numFmtId="0" fontId="33" fillId="25" borderId="0" xfId="0" applyFont="1" applyFill="1"/>
    <xf numFmtId="0" fontId="53" fillId="25" borderId="0" xfId="0" applyFont="1" applyFill="1"/>
    <xf numFmtId="0" fontId="63" fillId="25" borderId="0" xfId="0" applyFont="1" applyFill="1"/>
    <xf numFmtId="0" fontId="0" fillId="0" borderId="43" xfId="0" applyFill="1" applyBorder="1" applyProtection="1">
      <protection hidden="1"/>
    </xf>
    <xf numFmtId="0" fontId="0" fillId="0" borderId="44" xfId="0" applyFill="1" applyBorder="1" applyProtection="1">
      <protection hidden="1"/>
    </xf>
    <xf numFmtId="0" fontId="0" fillId="0" borderId="45" xfId="0" applyFill="1" applyBorder="1" applyProtection="1">
      <protection hidden="1"/>
    </xf>
    <xf numFmtId="14" fontId="0" fillId="0" borderId="34" xfId="0" applyNumberFormat="1" applyFill="1" applyBorder="1" applyAlignment="1" applyProtection="1">
      <alignment horizontal="left"/>
      <protection hidden="1"/>
    </xf>
    <xf numFmtId="0" fontId="0" fillId="0" borderId="35" xfId="0" applyFill="1" applyBorder="1" applyProtection="1">
      <protection hidden="1"/>
    </xf>
    <xf numFmtId="0" fontId="0" fillId="0" borderId="46" xfId="0" applyFill="1" applyBorder="1" applyProtection="1">
      <protection hidden="1"/>
    </xf>
    <xf numFmtId="0" fontId="0" fillId="0" borderId="34" xfId="0" applyFill="1" applyBorder="1" applyProtection="1">
      <protection hidden="1"/>
    </xf>
    <xf numFmtId="0" fontId="0" fillId="0" borderId="47" xfId="0" applyFill="1" applyBorder="1" applyProtection="1">
      <protection hidden="1"/>
    </xf>
    <xf numFmtId="0" fontId="0" fillId="0" borderId="48" xfId="0" applyFill="1" applyBorder="1" applyProtection="1">
      <protection hidden="1"/>
    </xf>
    <xf numFmtId="0" fontId="0" fillId="0" borderId="49" xfId="0" applyFill="1" applyBorder="1" applyProtection="1">
      <protection hidden="1"/>
    </xf>
    <xf numFmtId="0" fontId="3" fillId="0" borderId="50" xfId="0" applyFont="1" applyFill="1" applyBorder="1" applyAlignment="1" applyProtection="1">
      <alignment vertical="center"/>
      <protection hidden="1"/>
    </xf>
    <xf numFmtId="0" fontId="0" fillId="0" borderId="44" xfId="0" applyFill="1" applyBorder="1" applyAlignment="1" applyProtection="1">
      <alignment vertical="center"/>
      <protection hidden="1"/>
    </xf>
    <xf numFmtId="0" fontId="3" fillId="0" borderId="51" xfId="0" applyFont="1" applyFill="1" applyBorder="1" applyAlignment="1" applyProtection="1">
      <alignment horizontal="left" vertical="center"/>
      <protection hidden="1"/>
    </xf>
    <xf numFmtId="0" fontId="0" fillId="0" borderId="48" xfId="0" applyFill="1" applyBorder="1" applyAlignment="1" applyProtection="1">
      <alignment vertical="center"/>
      <protection hidden="1"/>
    </xf>
    <xf numFmtId="0" fontId="3" fillId="0" borderId="52" xfId="0" applyFont="1" applyFill="1" applyBorder="1" applyAlignment="1" applyProtection="1">
      <alignment horizontal="center" vertical="center"/>
      <protection hidden="1"/>
    </xf>
    <xf numFmtId="164" fontId="3" fillId="0" borderId="10" xfId="0" applyNumberFormat="1" applyFont="1" applyFill="1" applyBorder="1" applyAlignment="1" applyProtection="1">
      <alignment horizontal="right" vertical="center"/>
      <protection hidden="1"/>
    </xf>
    <xf numFmtId="164" fontId="3" fillId="0" borderId="12" xfId="0" applyNumberFormat="1" applyFont="1" applyFill="1" applyBorder="1" applyAlignment="1">
      <alignment horizontal="left" vertical="center"/>
    </xf>
    <xf numFmtId="0" fontId="0" fillId="0" borderId="45" xfId="0" applyFill="1" applyBorder="1" applyAlignment="1" applyProtection="1">
      <alignment vertical="center"/>
      <protection hidden="1"/>
    </xf>
    <xf numFmtId="0" fontId="0" fillId="0" borderId="49" xfId="0" applyFill="1" applyBorder="1" applyAlignment="1" applyProtection="1">
      <alignment vertical="center"/>
      <protection hidden="1"/>
    </xf>
    <xf numFmtId="0" fontId="62" fillId="0" borderId="0" xfId="0" applyFont="1" applyAlignment="1">
      <alignment vertical="top"/>
    </xf>
    <xf numFmtId="0" fontId="6" fillId="24" borderId="36" xfId="0" applyFont="1" applyFill="1" applyBorder="1" applyAlignment="1" applyProtection="1">
      <alignment horizontal="right" vertical="top"/>
    </xf>
    <xf numFmtId="0" fontId="6" fillId="24" borderId="36" xfId="0" applyFont="1" applyFill="1" applyBorder="1" applyAlignment="1" applyProtection="1">
      <alignment horizontal="center" vertical="top" wrapText="1"/>
    </xf>
    <xf numFmtId="0" fontId="65" fillId="33" borderId="0" xfId="0" applyFont="1" applyFill="1" applyProtection="1"/>
    <xf numFmtId="0" fontId="65" fillId="31" borderId="13" xfId="0" applyFont="1" applyFill="1" applyBorder="1" applyProtection="1">
      <protection locked="0"/>
    </xf>
    <xf numFmtId="0" fontId="66" fillId="24" borderId="0" xfId="0" applyNumberFormat="1" applyFont="1" applyFill="1" applyAlignment="1" applyProtection="1">
      <alignment vertical="top"/>
      <protection hidden="1"/>
    </xf>
    <xf numFmtId="0" fontId="65" fillId="0" borderId="0" xfId="0" applyNumberFormat="1" applyFont="1" applyAlignment="1" applyProtection="1">
      <alignment vertical="top"/>
      <protection hidden="1"/>
    </xf>
    <xf numFmtId="0" fontId="72" fillId="0" borderId="0" xfId="0" applyFont="1" applyAlignment="1" applyProtection="1">
      <alignment horizontal="center"/>
      <protection hidden="1"/>
    </xf>
    <xf numFmtId="0" fontId="72" fillId="0" borderId="0" xfId="0" applyFont="1" applyFill="1" applyAlignment="1" applyProtection="1">
      <alignment horizontal="center" vertical="top"/>
      <protection hidden="1"/>
    </xf>
    <xf numFmtId="14" fontId="1" fillId="31" borderId="36" xfId="0" applyNumberFormat="1" applyFont="1" applyFill="1" applyBorder="1" applyAlignment="1" applyProtection="1">
      <alignment horizontal="center" vertical="top" wrapText="1"/>
      <protection locked="0"/>
    </xf>
    <xf numFmtId="165" fontId="6" fillId="31" borderId="36" xfId="0" applyNumberFormat="1" applyFont="1" applyFill="1" applyBorder="1" applyAlignment="1" applyProtection="1">
      <alignment vertical="top"/>
      <protection locked="0"/>
    </xf>
    <xf numFmtId="0" fontId="8" fillId="31" borderId="34" xfId="0" applyFont="1" applyFill="1" applyBorder="1" applyAlignment="1" applyProtection="1">
      <alignment horizontal="left" vertical="center"/>
      <protection locked="0"/>
    </xf>
    <xf numFmtId="164" fontId="8" fillId="31" borderId="34" xfId="0" applyNumberFormat="1" applyFont="1" applyFill="1" applyBorder="1" applyAlignment="1" applyProtection="1">
      <alignment horizontal="right" vertical="center"/>
      <protection locked="0"/>
    </xf>
    <xf numFmtId="1" fontId="6" fillId="0" borderId="36" xfId="0" applyNumberFormat="1" applyFont="1" applyBorder="1" applyAlignment="1">
      <alignment horizontal="right" vertical="top" wrapText="1"/>
    </xf>
    <xf numFmtId="167" fontId="8" fillId="31" borderId="36" xfId="0" applyNumberFormat="1" applyFont="1" applyFill="1" applyBorder="1" applyAlignment="1" applyProtection="1">
      <alignment vertical="top"/>
      <protection locked="0"/>
    </xf>
    <xf numFmtId="167" fontId="8" fillId="31" borderId="36" xfId="0" applyNumberFormat="1" applyFont="1" applyFill="1" applyBorder="1" applyAlignment="1" applyProtection="1">
      <alignment horizontal="right" vertical="center"/>
      <protection locked="0"/>
    </xf>
    <xf numFmtId="0" fontId="8" fillId="0" borderId="15" xfId="0" applyFont="1" applyBorder="1" applyAlignment="1" applyProtection="1">
      <alignment vertical="top"/>
    </xf>
    <xf numFmtId="167" fontId="53" fillId="31" borderId="36" xfId="0" applyNumberFormat="1" applyFont="1" applyFill="1" applyBorder="1" applyAlignment="1" applyProtection="1">
      <alignment vertical="top"/>
      <protection locked="0"/>
    </xf>
    <xf numFmtId="0" fontId="1" fillId="0" borderId="0" xfId="0" applyNumberFormat="1" applyFont="1" applyAlignment="1" applyProtection="1">
      <alignment vertical="top"/>
      <protection hidden="1"/>
    </xf>
    <xf numFmtId="168" fontId="6" fillId="31" borderId="36" xfId="0" applyNumberFormat="1" applyFont="1" applyFill="1" applyBorder="1" applyAlignment="1" applyProtection="1">
      <alignment vertical="top"/>
      <protection locked="0"/>
    </xf>
    <xf numFmtId="0" fontId="7" fillId="24" borderId="0" xfId="34" applyFill="1" applyAlignment="1" applyProtection="1">
      <protection hidden="1"/>
    </xf>
    <xf numFmtId="0" fontId="69" fillId="24" borderId="0" xfId="34" applyFont="1" applyFill="1" applyAlignment="1" applyProtection="1">
      <protection hidden="1"/>
    </xf>
    <xf numFmtId="0" fontId="33" fillId="0" borderId="0" xfId="0" applyFont="1"/>
    <xf numFmtId="0" fontId="33" fillId="0" borderId="53" xfId="0" applyFont="1" applyBorder="1"/>
    <xf numFmtId="0" fontId="0" fillId="0" borderId="38"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3" fillId="0" borderId="0" xfId="0" applyFont="1" applyAlignment="1" applyProtection="1">
      <alignment vertical="top" wrapText="1"/>
      <protection hidden="1"/>
    </xf>
    <xf numFmtId="0" fontId="0" fillId="0" borderId="0" xfId="0" applyAlignment="1">
      <alignment vertical="top" wrapText="1"/>
    </xf>
    <xf numFmtId="49" fontId="36" fillId="0" borderId="0" xfId="0" applyNumberFormat="1" applyFont="1" applyAlignment="1" applyProtection="1">
      <alignment horizontal="center" vertical="center" wrapText="1"/>
      <protection hidden="1"/>
    </xf>
    <xf numFmtId="0" fontId="43" fillId="0" borderId="0" xfId="0" applyFont="1" applyFill="1" applyAlignment="1">
      <alignment horizontal="left" vertical="top" wrapText="1"/>
    </xf>
    <xf numFmtId="0" fontId="0" fillId="0" borderId="0" xfId="0" applyFill="1"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50" fillId="0" borderId="0" xfId="0" applyFont="1" applyFill="1" applyAlignment="1">
      <alignment vertical="top" wrapText="1"/>
    </xf>
    <xf numFmtId="0" fontId="50" fillId="0" borderId="0" xfId="0" applyFont="1" applyFill="1" applyBorder="1" applyAlignment="1">
      <alignment vertical="top" wrapText="1"/>
    </xf>
    <xf numFmtId="0" fontId="33" fillId="0" borderId="0" xfId="0" applyFont="1" applyFill="1" applyAlignment="1">
      <alignment horizontal="left" vertical="top" wrapText="1"/>
    </xf>
    <xf numFmtId="0" fontId="0" fillId="0" borderId="0" xfId="0" applyFill="1" applyAlignment="1">
      <alignment horizontal="left" vertical="top" wrapText="1"/>
    </xf>
    <xf numFmtId="0" fontId="7" fillId="0" borderId="0" xfId="34" applyAlignment="1" applyProtection="1"/>
    <xf numFmtId="0" fontId="0" fillId="0" borderId="0" xfId="0" applyAlignment="1"/>
    <xf numFmtId="0" fontId="3" fillId="24" borderId="0" xfId="0" applyFont="1" applyFill="1" applyAlignment="1">
      <alignment vertical="top" wrapText="1"/>
    </xf>
    <xf numFmtId="0" fontId="0" fillId="24" borderId="0" xfId="0" applyFill="1" applyAlignment="1">
      <alignment vertical="top" wrapText="1"/>
    </xf>
    <xf numFmtId="49" fontId="65" fillId="28" borderId="13" xfId="0" applyNumberFormat="1" applyFont="1" applyFill="1" applyBorder="1" applyAlignment="1">
      <alignment horizontal="center" vertical="top" wrapText="1"/>
    </xf>
    <xf numFmtId="49" fontId="0" fillId="28" borderId="32" xfId="0" applyNumberFormat="1" applyFill="1" applyBorder="1" applyAlignment="1">
      <alignment horizontal="center" vertical="top" wrapText="1"/>
    </xf>
    <xf numFmtId="49" fontId="0" fillId="28" borderId="14" xfId="0" applyNumberFormat="1" applyFill="1" applyBorder="1" applyAlignment="1">
      <alignment horizontal="center" vertical="top" wrapText="1"/>
    </xf>
    <xf numFmtId="49" fontId="0" fillId="28" borderId="15" xfId="0" applyNumberFormat="1" applyFill="1" applyBorder="1" applyAlignment="1">
      <alignment horizontal="center" vertical="top" wrapText="1"/>
    </xf>
    <xf numFmtId="49" fontId="0" fillId="28" borderId="0" xfId="0" applyNumberFormat="1" applyFill="1" applyBorder="1" applyAlignment="1">
      <alignment horizontal="center" vertical="top" wrapText="1"/>
    </xf>
    <xf numFmtId="49" fontId="0" fillId="28" borderId="16" xfId="0" applyNumberFormat="1" applyFill="1" applyBorder="1" applyAlignment="1">
      <alignment horizontal="center" vertical="top" wrapText="1"/>
    </xf>
    <xf numFmtId="49" fontId="0" fillId="28" borderId="17" xfId="0" applyNumberFormat="1" applyFill="1" applyBorder="1" applyAlignment="1">
      <alignment horizontal="center" vertical="top" wrapText="1"/>
    </xf>
    <xf numFmtId="49" fontId="0" fillId="28" borderId="31" xfId="0" applyNumberFormat="1" applyFill="1" applyBorder="1" applyAlignment="1">
      <alignment horizontal="center" vertical="top" wrapText="1"/>
    </xf>
    <xf numFmtId="49" fontId="0" fillId="28" borderId="18" xfId="0" applyNumberFormat="1" applyFill="1" applyBorder="1" applyAlignment="1">
      <alignment horizontal="center" vertical="top" wrapText="1"/>
    </xf>
    <xf numFmtId="0" fontId="0" fillId="24" borderId="0" xfId="0" applyFill="1" applyAlignment="1">
      <alignment horizontal="left" vertical="top"/>
    </xf>
    <xf numFmtId="0" fontId="48" fillId="24" borderId="0" xfId="0" applyFont="1" applyFill="1" applyAlignment="1">
      <alignment horizontal="left" vertical="top" wrapText="1"/>
    </xf>
    <xf numFmtId="0" fontId="3" fillId="24" borderId="0" xfId="0" applyFont="1" applyFill="1" applyAlignment="1">
      <alignment horizontal="left" vertical="top" wrapText="1"/>
    </xf>
    <xf numFmtId="0" fontId="0" fillId="24" borderId="0" xfId="0" applyFill="1" applyAlignment="1">
      <alignment horizontal="left" vertical="top" wrapText="1"/>
    </xf>
    <xf numFmtId="0" fontId="10" fillId="24" borderId="0" xfId="0" applyFont="1" applyFill="1" applyAlignment="1" applyProtection="1">
      <alignment vertical="top" wrapText="1"/>
      <protection hidden="1"/>
    </xf>
    <xf numFmtId="0" fontId="65" fillId="24" borderId="0" xfId="0" applyFont="1" applyFill="1" applyAlignment="1">
      <alignment horizontal="left" vertical="top" wrapText="1"/>
    </xf>
    <xf numFmtId="0" fontId="65" fillId="0" borderId="0" xfId="0" applyFont="1" applyFill="1" applyAlignment="1">
      <alignment vertical="top" wrapText="1"/>
    </xf>
    <xf numFmtId="0" fontId="47" fillId="24" borderId="0" xfId="0" applyFont="1" applyFill="1" applyAlignment="1">
      <alignment horizontal="left" vertical="top" wrapText="1" indent="2"/>
    </xf>
    <xf numFmtId="0" fontId="3" fillId="0" borderId="0" xfId="0" applyFont="1" applyAlignment="1">
      <alignment vertical="top"/>
    </xf>
    <xf numFmtId="0" fontId="3" fillId="0" borderId="16" xfId="0" applyFont="1" applyBorder="1" applyAlignment="1">
      <alignment vertical="top"/>
    </xf>
    <xf numFmtId="0" fontId="6" fillId="0" borderId="0" xfId="0" applyFont="1" applyAlignment="1">
      <alignment vertical="top"/>
    </xf>
    <xf numFmtId="0" fontId="6" fillId="0" borderId="16" xfId="0" applyFont="1" applyBorder="1" applyAlignment="1">
      <alignment vertical="top"/>
    </xf>
    <xf numFmtId="0" fontId="7" fillId="0" borderId="0" xfId="34" applyFill="1" applyAlignment="1" applyProtection="1">
      <alignment horizontal="left"/>
      <protection hidden="1"/>
    </xf>
    <xf numFmtId="0" fontId="3" fillId="24" borderId="0" xfId="0" applyFont="1" applyFill="1" applyAlignment="1" applyProtection="1">
      <alignment horizontal="left" vertical="top" wrapText="1"/>
      <protection hidden="1"/>
    </xf>
    <xf numFmtId="0" fontId="11" fillId="24" borderId="0" xfId="0" applyFont="1" applyFill="1" applyAlignment="1" applyProtection="1">
      <alignment horizontal="left" vertical="top" wrapText="1"/>
      <protection hidden="1"/>
    </xf>
    <xf numFmtId="0" fontId="8" fillId="31" borderId="34" xfId="0" applyNumberFormat="1" applyFont="1" applyFill="1" applyBorder="1" applyAlignment="1" applyProtection="1">
      <alignment horizontal="left" vertical="top"/>
      <protection locked="0"/>
    </xf>
    <xf numFmtId="0" fontId="8" fillId="31" borderId="35" xfId="0" applyNumberFormat="1" applyFont="1" applyFill="1" applyBorder="1" applyAlignment="1" applyProtection="1">
      <alignment horizontal="left" vertical="top"/>
      <protection locked="0"/>
    </xf>
    <xf numFmtId="0" fontId="8" fillId="31" borderId="33" xfId="0" applyNumberFormat="1" applyFont="1" applyFill="1" applyBorder="1" applyAlignment="1" applyProtection="1">
      <alignment horizontal="left" vertical="top"/>
      <protection locked="0"/>
    </xf>
    <xf numFmtId="0" fontId="3" fillId="24" borderId="0" xfId="0" applyFont="1" applyFill="1" applyAlignment="1" applyProtection="1">
      <alignment vertical="top" wrapText="1"/>
      <protection hidden="1"/>
    </xf>
    <xf numFmtId="0" fontId="0" fillId="0" borderId="0" xfId="0" applyAlignment="1">
      <alignment horizontal="left" vertical="top" wrapText="1"/>
    </xf>
    <xf numFmtId="0" fontId="0" fillId="0" borderId="16" xfId="0" applyBorder="1" applyAlignment="1">
      <alignment horizontal="left" vertical="top" wrapText="1"/>
    </xf>
    <xf numFmtId="0" fontId="0" fillId="0" borderId="35" xfId="0" applyBorder="1" applyProtection="1">
      <protection locked="0"/>
    </xf>
    <xf numFmtId="0" fontId="0" fillId="0" borderId="33" xfId="0" applyBorder="1" applyProtection="1">
      <protection locked="0"/>
    </xf>
    <xf numFmtId="0" fontId="0" fillId="0" borderId="0" xfId="0" applyAlignment="1" applyProtection="1">
      <alignment wrapText="1"/>
      <protection hidden="1"/>
    </xf>
    <xf numFmtId="0" fontId="68" fillId="24" borderId="0" xfId="0" applyFont="1" applyFill="1" applyAlignment="1" applyProtection="1">
      <alignment horizontal="left" vertical="top" wrapText="1"/>
      <protection hidden="1"/>
    </xf>
    <xf numFmtId="0" fontId="12" fillId="24" borderId="0" xfId="0" applyFont="1" applyFill="1" applyAlignment="1" applyProtection="1">
      <alignment horizontal="left" vertical="top" wrapText="1"/>
      <protection hidden="1"/>
    </xf>
    <xf numFmtId="0" fontId="12" fillId="24" borderId="0" xfId="0" applyFont="1" applyFill="1" applyAlignment="1" applyProtection="1">
      <alignment vertical="top" wrapText="1"/>
      <protection hidden="1"/>
    </xf>
    <xf numFmtId="0" fontId="5" fillId="31" borderId="34" xfId="0" applyNumberFormat="1" applyFont="1" applyFill="1" applyBorder="1" applyAlignment="1" applyProtection="1">
      <alignment horizontal="left" vertical="top"/>
      <protection locked="0"/>
    </xf>
    <xf numFmtId="0" fontId="5" fillId="31" borderId="35" xfId="0" applyNumberFormat="1" applyFont="1" applyFill="1" applyBorder="1" applyAlignment="1" applyProtection="1">
      <alignment horizontal="left" vertical="top"/>
      <protection locked="0"/>
    </xf>
    <xf numFmtId="0" fontId="5" fillId="31" borderId="33" xfId="0" applyNumberFormat="1" applyFont="1" applyFill="1" applyBorder="1" applyAlignment="1" applyProtection="1">
      <alignment horizontal="left" vertical="top"/>
      <protection locked="0"/>
    </xf>
    <xf numFmtId="0" fontId="3" fillId="24" borderId="0" xfId="0" applyFont="1" applyFill="1" applyAlignment="1" applyProtection="1">
      <alignment horizontal="left" vertical="top"/>
      <protection hidden="1"/>
    </xf>
    <xf numFmtId="0" fontId="3" fillId="24" borderId="0" xfId="0" applyFont="1" applyFill="1" applyAlignment="1" applyProtection="1">
      <alignment horizontal="left" vertical="center" wrapText="1"/>
      <protection hidden="1"/>
    </xf>
    <xf numFmtId="0" fontId="3" fillId="31" borderId="34" xfId="0" applyNumberFormat="1" applyFont="1" applyFill="1" applyBorder="1" applyAlignment="1" applyProtection="1">
      <alignment horizontal="left" vertical="center" indent="1"/>
      <protection locked="0"/>
    </xf>
    <xf numFmtId="0" fontId="3" fillId="31" borderId="35" xfId="0" applyNumberFormat="1" applyFont="1" applyFill="1" applyBorder="1" applyAlignment="1" applyProtection="1">
      <alignment horizontal="left" vertical="center" indent="1"/>
      <protection locked="0"/>
    </xf>
    <xf numFmtId="0" fontId="3" fillId="31" borderId="33" xfId="0" applyNumberFormat="1" applyFont="1" applyFill="1" applyBorder="1" applyAlignment="1" applyProtection="1">
      <alignment horizontal="left" vertical="center" indent="1"/>
      <protection locked="0"/>
    </xf>
    <xf numFmtId="0" fontId="3" fillId="24" borderId="0" xfId="0" applyFont="1" applyFill="1" applyAlignment="1" applyProtection="1">
      <alignment vertical="top"/>
      <protection hidden="1"/>
    </xf>
    <xf numFmtId="0" fontId="8" fillId="31" borderId="34" xfId="0" applyNumberFormat="1" applyFont="1" applyFill="1" applyBorder="1" applyAlignment="1" applyProtection="1">
      <alignment horizontal="left" vertical="top" wrapText="1"/>
      <protection locked="0"/>
    </xf>
    <xf numFmtId="0" fontId="8" fillId="31" borderId="35" xfId="0" applyNumberFormat="1" applyFont="1" applyFill="1" applyBorder="1" applyAlignment="1" applyProtection="1">
      <alignment horizontal="left" vertical="top" wrapText="1"/>
      <protection locked="0"/>
    </xf>
    <xf numFmtId="0" fontId="8" fillId="31" borderId="33" xfId="0" applyNumberFormat="1" applyFont="1" applyFill="1" applyBorder="1" applyAlignment="1" applyProtection="1">
      <alignment horizontal="left" vertical="top" wrapText="1"/>
      <protection locked="0"/>
    </xf>
    <xf numFmtId="0" fontId="67" fillId="24" borderId="0" xfId="0" applyFont="1" applyFill="1" applyAlignment="1" applyProtection="1">
      <alignment horizontal="left" vertical="top"/>
      <protection hidden="1"/>
    </xf>
    <xf numFmtId="0" fontId="9" fillId="24" borderId="0" xfId="0" applyFont="1" applyFill="1" applyAlignment="1" applyProtection="1">
      <alignment horizontal="left" vertical="top"/>
      <protection hidden="1"/>
    </xf>
    <xf numFmtId="0" fontId="7" fillId="31" borderId="34" xfId="34" applyNumberFormat="1" applyFill="1" applyBorder="1" applyAlignment="1" applyProtection="1">
      <alignment horizontal="left" vertical="top"/>
      <protection locked="0"/>
    </xf>
    <xf numFmtId="0" fontId="8" fillId="31" borderId="34" xfId="0" quotePrefix="1" applyNumberFormat="1" applyFont="1" applyFill="1" applyBorder="1" applyAlignment="1" applyProtection="1">
      <alignment horizontal="left" vertical="top"/>
      <protection locked="0"/>
    </xf>
    <xf numFmtId="0" fontId="2" fillId="30" borderId="0" xfId="0" applyFont="1" applyFill="1" applyBorder="1" applyAlignment="1" applyProtection="1">
      <alignment vertical="top"/>
      <protection hidden="1"/>
    </xf>
    <xf numFmtId="0" fontId="9" fillId="24" borderId="0" xfId="0" applyFont="1" applyFill="1" applyAlignment="1" applyProtection="1">
      <alignment horizontal="left" vertical="top" wrapText="1"/>
      <protection hidden="1"/>
    </xf>
    <xf numFmtId="0" fontId="0" fillId="0" borderId="16" xfId="0" applyBorder="1" applyAlignment="1">
      <alignment vertical="top" wrapText="1"/>
    </xf>
    <xf numFmtId="0" fontId="9" fillId="24" borderId="0" xfId="0" applyFont="1" applyFill="1" applyAlignment="1" applyProtection="1">
      <alignment vertical="top" wrapText="1"/>
      <protection hidden="1"/>
    </xf>
    <xf numFmtId="0" fontId="4" fillId="0" borderId="0" xfId="0" applyFont="1" applyAlignment="1" applyProtection="1">
      <alignment horizontal="left" vertical="top" wrapText="1"/>
      <protection hidden="1"/>
    </xf>
    <xf numFmtId="0" fontId="8" fillId="31" borderId="34" xfId="0" applyNumberFormat="1" applyFont="1" applyFill="1" applyBorder="1" applyAlignment="1" applyProtection="1">
      <alignment horizontal="center" vertical="top"/>
      <protection locked="0"/>
    </xf>
    <xf numFmtId="0" fontId="8" fillId="31" borderId="35" xfId="0" applyNumberFormat="1" applyFont="1" applyFill="1" applyBorder="1" applyAlignment="1" applyProtection="1">
      <alignment horizontal="center" vertical="top"/>
      <protection locked="0"/>
    </xf>
    <xf numFmtId="0" fontId="8" fillId="31" borderId="33" xfId="0" applyNumberFormat="1" applyFont="1" applyFill="1" applyBorder="1" applyAlignment="1" applyProtection="1">
      <alignment horizontal="center" vertical="top"/>
      <protection locked="0"/>
    </xf>
    <xf numFmtId="0" fontId="7" fillId="0" borderId="0" xfId="34" applyFill="1" applyAlignment="1" applyProtection="1">
      <alignment horizontal="left" vertical="top"/>
      <protection hidden="1"/>
    </xf>
    <xf numFmtId="0" fontId="9" fillId="24" borderId="31" xfId="0" applyFont="1" applyFill="1" applyBorder="1" applyAlignment="1" applyProtection="1">
      <alignment horizontal="left" vertical="top" wrapText="1"/>
      <protection hidden="1"/>
    </xf>
    <xf numFmtId="0" fontId="13" fillId="31" borderId="34" xfId="0" applyFont="1" applyFill="1" applyBorder="1" applyAlignment="1" applyProtection="1">
      <alignment vertical="top" wrapText="1"/>
      <protection locked="0"/>
    </xf>
    <xf numFmtId="0" fontId="13" fillId="31" borderId="35" xfId="0" applyFont="1" applyFill="1" applyBorder="1" applyAlignment="1" applyProtection="1">
      <alignment vertical="top" wrapText="1"/>
      <protection locked="0"/>
    </xf>
    <xf numFmtId="0" fontId="13" fillId="31" borderId="33" xfId="0" applyFont="1" applyFill="1" applyBorder="1" applyAlignment="1" applyProtection="1">
      <alignment vertical="top" wrapText="1"/>
      <protection locked="0"/>
    </xf>
    <xf numFmtId="0" fontId="5" fillId="24" borderId="34" xfId="0" applyFont="1" applyFill="1" applyBorder="1" applyAlignment="1" applyProtection="1">
      <alignment vertical="top" wrapText="1"/>
      <protection hidden="1"/>
    </xf>
    <xf numFmtId="0" fontId="5" fillId="24" borderId="33" xfId="0" applyFont="1" applyFill="1" applyBorder="1" applyAlignment="1" applyProtection="1">
      <alignment vertical="top" wrapText="1"/>
      <protection hidden="1"/>
    </xf>
    <xf numFmtId="0" fontId="3"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2" fontId="5" fillId="31" borderId="34" xfId="0" applyNumberFormat="1" applyFont="1" applyFill="1" applyBorder="1" applyAlignment="1" applyProtection="1">
      <alignment vertical="top" wrapText="1"/>
      <protection locked="0"/>
    </xf>
    <xf numFmtId="2" fontId="5" fillId="31" borderId="35" xfId="0" applyNumberFormat="1" applyFont="1" applyFill="1" applyBorder="1" applyAlignment="1" applyProtection="1">
      <alignment vertical="top" wrapText="1"/>
      <protection locked="0"/>
    </xf>
    <xf numFmtId="2" fontId="5" fillId="31" borderId="33" xfId="0" applyNumberFormat="1" applyFont="1" applyFill="1" applyBorder="1" applyAlignment="1" applyProtection="1">
      <alignment vertical="top" wrapText="1"/>
      <protection locked="0"/>
    </xf>
    <xf numFmtId="0" fontId="5" fillId="31" borderId="34" xfId="0" applyFont="1" applyFill="1" applyBorder="1" applyAlignment="1" applyProtection="1">
      <alignment vertical="top" wrapText="1"/>
      <protection locked="0"/>
    </xf>
    <xf numFmtId="0" fontId="5" fillId="31" borderId="33" xfId="0" applyFont="1" applyFill="1" applyBorder="1" applyAlignment="1" applyProtection="1">
      <alignment vertical="top" wrapText="1"/>
      <protection locked="0"/>
    </xf>
    <xf numFmtId="0" fontId="3" fillId="0" borderId="52" xfId="0" applyFont="1" applyBorder="1" applyAlignment="1" applyProtection="1">
      <alignment vertical="center"/>
      <protection hidden="1"/>
    </xf>
    <xf numFmtId="0" fontId="66" fillId="24" borderId="0" xfId="0" applyFont="1" applyFill="1" applyAlignment="1" applyProtection="1">
      <alignment vertical="top" wrapText="1"/>
      <protection hidden="1"/>
    </xf>
    <xf numFmtId="0" fontId="0" fillId="0" borderId="16" xfId="0" applyBorder="1" applyAlignment="1" applyProtection="1">
      <alignment vertical="top" wrapText="1"/>
      <protection hidden="1"/>
    </xf>
    <xf numFmtId="0" fontId="5" fillId="0" borderId="15" xfId="0" applyFont="1" applyFill="1" applyBorder="1" applyAlignment="1" applyProtection="1">
      <alignment vertical="top"/>
      <protection hidden="1"/>
    </xf>
    <xf numFmtId="0" fontId="5" fillId="0" borderId="0" xfId="0" applyFont="1" applyFill="1" applyAlignment="1">
      <alignment vertical="top"/>
    </xf>
    <xf numFmtId="0" fontId="33" fillId="0" borderId="0" xfId="0" applyFont="1" applyAlignment="1" applyProtection="1">
      <alignment vertical="top" wrapText="1"/>
      <protection hidden="1"/>
    </xf>
    <xf numFmtId="0" fontId="33" fillId="0" borderId="0" xfId="0" applyFont="1" applyAlignment="1">
      <alignment vertical="top" wrapText="1"/>
    </xf>
    <xf numFmtId="0" fontId="5" fillId="31" borderId="13" xfId="0" applyFont="1" applyFill="1" applyBorder="1" applyAlignment="1" applyProtection="1">
      <alignment vertical="top" wrapText="1"/>
      <protection locked="0"/>
    </xf>
    <xf numFmtId="0" fontId="5" fillId="31" borderId="14" xfId="0" applyFont="1" applyFill="1" applyBorder="1" applyAlignment="1" applyProtection="1">
      <alignment vertical="top" wrapText="1"/>
      <protection locked="0"/>
    </xf>
    <xf numFmtId="0" fontId="6" fillId="0" borderId="34" xfId="0" applyFont="1" applyBorder="1" applyAlignment="1" applyProtection="1">
      <alignment vertical="top" wrapText="1"/>
      <protection hidden="1"/>
    </xf>
    <xf numFmtId="0" fontId="0" fillId="0" borderId="33" xfId="0" applyBorder="1" applyAlignment="1" applyProtection="1">
      <alignment vertical="top" wrapText="1"/>
      <protection hidden="1"/>
    </xf>
    <xf numFmtId="0" fontId="5" fillId="25" borderId="17" xfId="0" applyFont="1" applyFill="1" applyBorder="1" applyAlignment="1" applyProtection="1">
      <alignment horizontal="left" vertical="top" wrapText="1"/>
      <protection hidden="1"/>
    </xf>
    <xf numFmtId="0" fontId="5" fillId="25" borderId="31" xfId="0" applyFont="1" applyFill="1" applyBorder="1" applyAlignment="1" applyProtection="1">
      <alignment horizontal="left" vertical="top" wrapText="1"/>
      <protection hidden="1"/>
    </xf>
    <xf numFmtId="0" fontId="5" fillId="25" borderId="18" xfId="0" applyFont="1" applyFill="1" applyBorder="1" applyAlignment="1" applyProtection="1">
      <alignment horizontal="left" vertical="top" wrapText="1"/>
      <protection hidden="1"/>
    </xf>
    <xf numFmtId="0" fontId="6" fillId="0" borderId="33" xfId="0" applyFont="1" applyBorder="1" applyAlignment="1" applyProtection="1">
      <alignment vertical="top" wrapText="1"/>
      <protection hidden="1"/>
    </xf>
    <xf numFmtId="0" fontId="5" fillId="0" borderId="34" xfId="0" applyFont="1" applyBorder="1" applyAlignment="1" applyProtection="1">
      <alignment vertical="top" wrapText="1"/>
      <protection hidden="1"/>
    </xf>
    <xf numFmtId="0" fontId="5" fillId="0" borderId="33" xfId="0" applyFont="1" applyBorder="1" applyAlignment="1" applyProtection="1">
      <alignment vertical="top" wrapText="1"/>
      <protection hidden="1"/>
    </xf>
    <xf numFmtId="0" fontId="6" fillId="0" borderId="34" xfId="0" applyFont="1" applyBorder="1" applyAlignment="1" applyProtection="1">
      <alignment horizontal="center" vertical="top" wrapText="1"/>
      <protection hidden="1"/>
    </xf>
    <xf numFmtId="0" fontId="0" fillId="0" borderId="35" xfId="0" applyBorder="1" applyAlignment="1" applyProtection="1">
      <alignment horizontal="center" vertical="top" wrapText="1"/>
      <protection hidden="1"/>
    </xf>
    <xf numFmtId="0" fontId="0" fillId="0" borderId="33" xfId="0" applyBorder="1" applyAlignment="1" applyProtection="1">
      <alignment horizontal="center" vertical="top" wrapText="1"/>
      <protection hidden="1"/>
    </xf>
    <xf numFmtId="0" fontId="5" fillId="24" borderId="36" xfId="0" applyFont="1" applyFill="1" applyBorder="1" applyAlignment="1" applyProtection="1">
      <alignment vertical="top" wrapText="1"/>
      <protection hidden="1"/>
    </xf>
    <xf numFmtId="0" fontId="4" fillId="0" borderId="0" xfId="0" applyFont="1" applyAlignment="1" applyProtection="1">
      <alignment vertical="top" wrapText="1"/>
      <protection hidden="1"/>
    </xf>
    <xf numFmtId="0" fontId="3" fillId="0" borderId="16" xfId="0" applyFont="1" applyBorder="1" applyAlignment="1" applyProtection="1">
      <alignment horizontal="left" vertical="top" wrapText="1"/>
      <protection hidden="1"/>
    </xf>
    <xf numFmtId="0" fontId="6" fillId="0" borderId="33" xfId="0" applyFont="1" applyBorder="1" applyAlignment="1" applyProtection="1">
      <alignment horizontal="center" vertical="top" wrapText="1"/>
      <protection hidden="1"/>
    </xf>
    <xf numFmtId="0" fontId="6" fillId="0" borderId="13" xfId="0" applyFont="1" applyFill="1" applyBorder="1" applyAlignment="1" applyProtection="1">
      <alignment horizontal="center" vertical="top" wrapText="1"/>
      <protection hidden="1"/>
    </xf>
    <xf numFmtId="0" fontId="6" fillId="0" borderId="14" xfId="0" applyFont="1" applyFill="1" applyBorder="1" applyAlignment="1" applyProtection="1">
      <alignment horizontal="center" vertical="top" wrapText="1"/>
      <protection hidden="1"/>
    </xf>
    <xf numFmtId="0" fontId="0" fillId="0" borderId="17" xfId="0"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6" fillId="0" borderId="19" xfId="0" applyFont="1" applyBorder="1" applyAlignment="1" applyProtection="1">
      <alignment horizontal="center" vertical="top" wrapText="1"/>
      <protection hidden="1"/>
    </xf>
    <xf numFmtId="0" fontId="6" fillId="0" borderId="21" xfId="0" applyFont="1" applyBorder="1" applyAlignment="1" applyProtection="1">
      <alignment horizontal="center" vertical="top" wrapText="1"/>
      <protection hidden="1"/>
    </xf>
    <xf numFmtId="0" fontId="6" fillId="0" borderId="36" xfId="0" applyNumberFormat="1" applyFont="1" applyBorder="1" applyAlignment="1" applyProtection="1">
      <alignment horizontal="center" vertical="top"/>
      <protection hidden="1"/>
    </xf>
    <xf numFmtId="0" fontId="5" fillId="0" borderId="36" xfId="0" applyFont="1" applyBorder="1" applyAlignment="1">
      <alignment horizontal="center" vertical="top"/>
    </xf>
    <xf numFmtId="0" fontId="3" fillId="0" borderId="0" xfId="0" applyNumberFormat="1" applyFont="1" applyAlignment="1" applyProtection="1">
      <alignment vertical="top" wrapText="1"/>
      <protection hidden="1"/>
    </xf>
    <xf numFmtId="0" fontId="57" fillId="0" borderId="0" xfId="0" applyNumberFormat="1" applyFont="1" applyAlignment="1" applyProtection="1">
      <alignment vertical="top" wrapText="1"/>
      <protection hidden="1"/>
    </xf>
    <xf numFmtId="0" fontId="6" fillId="0" borderId="36" xfId="0" applyNumberFormat="1" applyFont="1" applyBorder="1" applyAlignment="1" applyProtection="1">
      <alignment vertical="top" wrapText="1"/>
      <protection hidden="1"/>
    </xf>
    <xf numFmtId="0" fontId="5" fillId="0" borderId="36" xfId="0" applyFont="1" applyBorder="1" applyAlignment="1">
      <alignment vertical="top" wrapText="1"/>
    </xf>
    <xf numFmtId="0" fontId="6" fillId="0" borderId="34" xfId="0" applyNumberFormat="1" applyFont="1" applyBorder="1" applyAlignment="1" applyProtection="1">
      <alignment vertical="top" wrapText="1"/>
      <protection hidden="1"/>
    </xf>
    <xf numFmtId="0" fontId="0" fillId="0" borderId="33" xfId="0" applyBorder="1" applyAlignment="1">
      <alignment vertical="top" wrapText="1"/>
    </xf>
    <xf numFmtId="0" fontId="56" fillId="0" borderId="36" xfId="0" applyNumberFormat="1" applyFont="1" applyBorder="1" applyAlignment="1" applyProtection="1">
      <alignment horizontal="left" vertical="top" wrapText="1" indent="1"/>
      <protection hidden="1"/>
    </xf>
    <xf numFmtId="0" fontId="5" fillId="0" borderId="36" xfId="0" applyFont="1" applyBorder="1" applyAlignment="1">
      <alignment horizontal="left" vertical="top" wrapText="1" indent="1"/>
    </xf>
    <xf numFmtId="0" fontId="58" fillId="0" borderId="36" xfId="0" applyNumberFormat="1" applyFont="1" applyBorder="1" applyAlignment="1" applyProtection="1">
      <alignment horizontal="left" vertical="top" wrapText="1" indent="2"/>
      <protection hidden="1"/>
    </xf>
    <xf numFmtId="0" fontId="5" fillId="0" borderId="36" xfId="0" applyFont="1" applyBorder="1" applyAlignment="1">
      <alignment horizontal="left" vertical="top" wrapText="1" indent="2"/>
    </xf>
    <xf numFmtId="0" fontId="9" fillId="0" borderId="0" xfId="0" applyFont="1" applyFill="1" applyBorder="1" applyAlignment="1" applyProtection="1">
      <alignment vertical="top" wrapText="1"/>
      <protection hidden="1"/>
    </xf>
    <xf numFmtId="0" fontId="2" fillId="30" borderId="35" xfId="0" applyFont="1" applyFill="1" applyBorder="1" applyAlignment="1" applyProtection="1">
      <alignment horizontal="left" vertical="top" wrapText="1"/>
      <protection hidden="1"/>
    </xf>
    <xf numFmtId="0" fontId="6" fillId="0" borderId="34" xfId="0" applyFont="1" applyFill="1" applyBorder="1" applyAlignment="1" applyProtection="1">
      <alignment horizontal="center" vertical="top" wrapText="1"/>
      <protection hidden="1"/>
    </xf>
    <xf numFmtId="0" fontId="6" fillId="0" borderId="33" xfId="0" applyFont="1" applyFill="1" applyBorder="1" applyAlignment="1" applyProtection="1">
      <alignment horizontal="center" vertical="top" wrapText="1"/>
      <protection hidden="1"/>
    </xf>
    <xf numFmtId="0" fontId="11" fillId="24" borderId="0" xfId="0" applyFont="1" applyFill="1" applyBorder="1" applyAlignment="1" applyProtection="1">
      <alignment horizontal="left" vertical="top" wrapText="1"/>
      <protection hidden="1"/>
    </xf>
    <xf numFmtId="0" fontId="0" fillId="0" borderId="0" xfId="0" applyBorder="1" applyAlignment="1" applyProtection="1">
      <alignment wrapText="1"/>
      <protection hidden="1"/>
    </xf>
    <xf numFmtId="0" fontId="6" fillId="0" borderId="19" xfId="0" applyFont="1" applyBorder="1" applyAlignment="1">
      <alignment horizontal="center" vertical="top" wrapText="1"/>
    </xf>
    <xf numFmtId="0" fontId="6" fillId="0" borderId="21" xfId="0" applyFont="1" applyBorder="1" applyAlignment="1">
      <alignment horizontal="center" vertical="top" wrapText="1"/>
    </xf>
    <xf numFmtId="0" fontId="6" fillId="0" borderId="19" xfId="0" applyFont="1" applyFill="1" applyBorder="1" applyAlignment="1" applyProtection="1">
      <alignment horizontal="center" vertical="top" wrapText="1"/>
      <protection hidden="1"/>
    </xf>
    <xf numFmtId="0" fontId="6" fillId="0" borderId="21" xfId="0" applyFont="1" applyFill="1" applyBorder="1" applyAlignment="1" applyProtection="1">
      <alignment horizontal="center" vertical="top" wrapText="1"/>
      <protection hidden="1"/>
    </xf>
    <xf numFmtId="0" fontId="69" fillId="0" borderId="0" xfId="34" applyFont="1" applyFill="1" applyAlignment="1" applyProtection="1">
      <alignment horizontal="left"/>
      <protection hidden="1"/>
    </xf>
    <xf numFmtId="0" fontId="7" fillId="0" borderId="0" xfId="34" applyAlignment="1" applyProtection="1">
      <protection locked="0"/>
    </xf>
    <xf numFmtId="0" fontId="3" fillId="0" borderId="34" xfId="0" applyFont="1" applyBorder="1" applyAlignment="1" applyProtection="1">
      <alignment vertical="top" wrapText="1"/>
    </xf>
    <xf numFmtId="0" fontId="0" fillId="0" borderId="33" xfId="0" applyBorder="1" applyAlignment="1"/>
    <xf numFmtId="0" fontId="13" fillId="0" borderId="36" xfId="0" applyFont="1" applyBorder="1" applyAlignment="1" applyProtection="1">
      <alignment horizontal="center" vertical="top" wrapText="1"/>
    </xf>
    <xf numFmtId="0" fontId="0" fillId="0" borderId="36" xfId="0" applyBorder="1" applyAlignment="1" applyProtection="1">
      <alignment horizontal="center" vertical="top" wrapText="1"/>
    </xf>
    <xf numFmtId="0" fontId="66" fillId="24" borderId="0" xfId="0" applyFont="1" applyFill="1" applyAlignment="1" applyProtection="1">
      <alignment vertical="top" wrapText="1"/>
    </xf>
    <xf numFmtId="0" fontId="10" fillId="24" borderId="0" xfId="0" applyFont="1" applyFill="1" applyAlignment="1" applyProtection="1">
      <alignment vertical="top" wrapText="1"/>
    </xf>
    <xf numFmtId="0" fontId="3" fillId="0" borderId="0" xfId="0" applyFont="1" applyBorder="1" applyAlignment="1" applyProtection="1">
      <alignment vertical="top" wrapText="1"/>
    </xf>
    <xf numFmtId="0" fontId="0" fillId="0" borderId="0" xfId="0" applyAlignment="1" applyProtection="1">
      <alignment vertical="top" wrapText="1"/>
    </xf>
    <xf numFmtId="0" fontId="11" fillId="24" borderId="0" xfId="0" applyFont="1" applyFill="1" applyBorder="1" applyAlignment="1" applyProtection="1">
      <alignment vertical="top" wrapText="1"/>
    </xf>
    <xf numFmtId="0" fontId="0" fillId="0" borderId="0" xfId="0" applyBorder="1" applyAlignment="1" applyProtection="1">
      <alignment vertical="top" wrapText="1"/>
    </xf>
    <xf numFmtId="0" fontId="3" fillId="0" borderId="0" xfId="0" applyFont="1" applyFill="1" applyBorder="1" applyAlignment="1" applyProtection="1">
      <alignment horizontal="left" wrapText="1"/>
    </xf>
    <xf numFmtId="0" fontId="0" fillId="0" borderId="0" xfId="0" applyAlignment="1" applyProtection="1">
      <alignment horizontal="left"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 xfId="34" builtinId="8"/>
    <cellStyle name="Input" xfId="35"/>
    <cellStyle name="Linked Cell" xfId="36"/>
    <cellStyle name="Neutral" xfId="37"/>
    <cellStyle name="Normal" xfId="0" builtinId="0"/>
    <cellStyle name="Note" xfId="38"/>
    <cellStyle name="Output" xfId="39"/>
    <cellStyle name="Percent" xfId="40" builtinId="5"/>
    <cellStyle name="Title" xfId="41"/>
    <cellStyle name="Total" xfId="42"/>
    <cellStyle name="Warning Text" xfId="43"/>
  </cellStyles>
  <dxfs count="15">
    <dxf>
      <font>
        <b/>
        <i val="0"/>
        <condense val="0"/>
        <extend val="0"/>
        <color indexed="10"/>
      </font>
    </dxf>
    <dxf>
      <font>
        <strike/>
        <condense val="0"/>
        <extend val="0"/>
      </font>
    </dxf>
    <dxf>
      <fill>
        <patternFill patternType="lightUp">
          <bgColor indexed="9"/>
        </patternFill>
      </fill>
    </dxf>
    <dxf>
      <fill>
        <patternFill patternType="lightUp">
          <bgColor indexed="9"/>
        </patternFill>
      </fill>
    </dxf>
    <dxf>
      <font>
        <strike/>
        <condense val="0"/>
        <extend val="0"/>
      </font>
    </dxf>
    <dxf>
      <font>
        <strike/>
        <condense val="0"/>
        <extend val="0"/>
      </font>
    </dxf>
    <dxf>
      <font>
        <b val="0"/>
        <i val="0"/>
        <strike/>
        <condense val="0"/>
        <extend val="0"/>
        <color indexed="22"/>
      </font>
    </dxf>
    <dxf>
      <fill>
        <patternFill patternType="lightUp">
          <bgColor indexed="9"/>
        </patternFill>
      </fill>
    </dxf>
    <dxf>
      <font>
        <strike/>
        <condense val="0"/>
        <extend val="0"/>
      </font>
    </dxf>
    <dxf>
      <font>
        <strike/>
        <condense val="0"/>
        <extend val="0"/>
      </font>
    </dxf>
    <dxf>
      <fill>
        <patternFill patternType="lightUp">
          <bgColor indexed="9"/>
        </patternFill>
      </fill>
    </dxf>
    <dxf>
      <font>
        <b val="0"/>
        <i val="0"/>
        <strike/>
        <condense val="0"/>
        <extend val="0"/>
      </font>
    </dxf>
    <dxf>
      <fill>
        <patternFill patternType="lightTrellis">
          <bgColor indexed="9"/>
        </patternFill>
      </fill>
    </dxf>
    <dxf>
      <font>
        <strike/>
        <condense val="0"/>
        <extend val="0"/>
      </font>
    </dxf>
    <dxf>
      <font>
        <strike/>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L$58"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firstButton="1" fmlaLink="$I$8" lockText="1" noThreeD="1"/>
</file>

<file path=xl/ctrlProps/ctrlProp21.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L$87"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L$78"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10</xdr:row>
          <xdr:rowOff>0</xdr:rowOff>
        </xdr:from>
        <xdr:to>
          <xdr:col>3</xdr:col>
          <xdr:colOff>828675</xdr:colOff>
          <xdr:row>12</xdr:row>
          <xdr:rowOff>9525</xdr:rowOff>
        </xdr:to>
        <xdr:grpSp>
          <xdr:nvGrpSpPr>
            <xdr:cNvPr id="26763" name="Group 35"/>
            <xdr:cNvGrpSpPr>
              <a:grpSpLocks/>
            </xdr:cNvGrpSpPr>
          </xdr:nvGrpSpPr>
          <xdr:grpSpPr bwMode="auto">
            <a:xfrm>
              <a:off x="285750" y="1847850"/>
              <a:ext cx="1666875" cy="333375"/>
              <a:chOff x="52" y="211"/>
              <a:chExt cx="175" cy="35"/>
            </a:xfrm>
          </xdr:grpSpPr>
          <xdr:sp macro="" textlink="">
            <xdr:nvSpPr>
              <xdr:cNvPr id="26635" name="Group Box 11" hidden="1">
                <a:extLst>
                  <a:ext uri="{63B3BB69-23CF-44E3-9099-C40C66FF867C}">
                    <a14:compatExt spid="_x0000_s26635"/>
                  </a:ext>
                </a:extLst>
              </xdr:cNvPr>
              <xdr:cNvSpPr/>
            </xdr:nvSpPr>
            <xdr:spPr bwMode="auto">
              <a:xfrm>
                <a:off x="52" y="211"/>
                <a:ext cx="175" cy="35"/>
              </a:xfrm>
              <a:prstGeom prst="rect">
                <a:avLst/>
              </a:prstGeom>
              <a:noFill/>
              <a:ln w="9525">
                <a:miter lim="800000"/>
                <a:headEnd/>
                <a:tailEnd/>
              </a:ln>
              <a:extLst>
                <a:ext uri="{909E8E84-426E-40DD-AFC4-6F175D3DCCD1}">
                  <a14:hiddenFill>
                    <a:noFill/>
                  </a14:hiddenFill>
                </a:ext>
              </a:extLst>
            </xdr:spPr>
          </xdr:sp>
          <xdr:sp macro="" textlink="">
            <xdr:nvSpPr>
              <xdr:cNvPr id="26636" name="Option Button 12" hidden="1">
                <a:extLst>
                  <a:ext uri="{63B3BB69-23CF-44E3-9099-C40C66FF867C}">
                    <a14:compatExt spid="_x0000_s26636"/>
                  </a:ext>
                </a:extLst>
              </xdr:cNvPr>
              <xdr:cNvSpPr/>
            </xdr:nvSpPr>
            <xdr:spPr bwMode="auto">
              <a:xfrm>
                <a:off x="59" y="217"/>
                <a:ext cx="6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637" name="Option Button 13" hidden="1">
                <a:extLst>
                  <a:ext uri="{63B3BB69-23CF-44E3-9099-C40C66FF867C}">
                    <a14:compatExt spid="_x0000_s26637"/>
                  </a:ext>
                </a:extLst>
              </xdr:cNvPr>
              <xdr:cNvSpPr/>
            </xdr:nvSpPr>
            <xdr:spPr bwMode="auto">
              <a:xfrm>
                <a:off x="145" y="217"/>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56</xdr:row>
          <xdr:rowOff>0</xdr:rowOff>
        </xdr:from>
        <xdr:to>
          <xdr:col>3</xdr:col>
          <xdr:colOff>819150</xdr:colOff>
          <xdr:row>58</xdr:row>
          <xdr:rowOff>0</xdr:rowOff>
        </xdr:to>
        <xdr:grpSp>
          <xdr:nvGrpSpPr>
            <xdr:cNvPr id="26764" name="Group 36"/>
            <xdr:cNvGrpSpPr>
              <a:grpSpLocks/>
            </xdr:cNvGrpSpPr>
          </xdr:nvGrpSpPr>
          <xdr:grpSpPr bwMode="auto">
            <a:xfrm>
              <a:off x="285750" y="11915775"/>
              <a:ext cx="1657350" cy="323850"/>
              <a:chOff x="52" y="535"/>
              <a:chExt cx="174" cy="34"/>
            </a:xfrm>
          </xdr:grpSpPr>
          <xdr:sp macro="" textlink="">
            <xdr:nvSpPr>
              <xdr:cNvPr id="26644" name="Group Box 20" hidden="1">
                <a:extLst>
                  <a:ext uri="{63B3BB69-23CF-44E3-9099-C40C66FF867C}">
                    <a14:compatExt spid="_x0000_s26644"/>
                  </a:ext>
                </a:extLst>
              </xdr:cNvPr>
              <xdr:cNvSpPr/>
            </xdr:nvSpPr>
            <xdr:spPr bwMode="auto">
              <a:xfrm>
                <a:off x="52" y="535"/>
                <a:ext cx="174" cy="34"/>
              </a:xfrm>
              <a:prstGeom prst="rect">
                <a:avLst/>
              </a:prstGeom>
              <a:noFill/>
              <a:ln w="9525">
                <a:miter lim="800000"/>
                <a:headEnd/>
                <a:tailEnd/>
              </a:ln>
              <a:extLst>
                <a:ext uri="{909E8E84-426E-40DD-AFC4-6F175D3DCCD1}">
                  <a14:hiddenFill>
                    <a:noFill/>
                  </a14:hiddenFill>
                </a:ext>
              </a:extLst>
            </xdr:spPr>
          </xdr:sp>
          <xdr:sp macro="" textlink="">
            <xdr:nvSpPr>
              <xdr:cNvPr id="26645" name="Option Button 21" hidden="1">
                <a:extLst>
                  <a:ext uri="{63B3BB69-23CF-44E3-9099-C40C66FF867C}">
                    <a14:compatExt spid="_x0000_s26645"/>
                  </a:ext>
                </a:extLst>
              </xdr:cNvPr>
              <xdr:cNvSpPr/>
            </xdr:nvSpPr>
            <xdr:spPr bwMode="auto">
              <a:xfrm>
                <a:off x="59" y="541"/>
                <a:ext cx="6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646" name="Option Button 22" hidden="1">
                <a:extLst>
                  <a:ext uri="{63B3BB69-23CF-44E3-9099-C40C66FF867C}">
                    <a14:compatExt spid="_x0000_s26646"/>
                  </a:ext>
                </a:extLst>
              </xdr:cNvPr>
              <xdr:cNvSpPr/>
            </xdr:nvSpPr>
            <xdr:spPr bwMode="auto">
              <a:xfrm>
                <a:off x="145" y="541"/>
                <a:ext cx="6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76</xdr:row>
          <xdr:rowOff>0</xdr:rowOff>
        </xdr:from>
        <xdr:to>
          <xdr:col>3</xdr:col>
          <xdr:colOff>838200</xdr:colOff>
          <xdr:row>78</xdr:row>
          <xdr:rowOff>0</xdr:rowOff>
        </xdr:to>
        <xdr:grpSp>
          <xdr:nvGrpSpPr>
            <xdr:cNvPr id="26765" name="Group 37"/>
            <xdr:cNvGrpSpPr>
              <a:grpSpLocks/>
            </xdr:cNvGrpSpPr>
          </xdr:nvGrpSpPr>
          <xdr:grpSpPr bwMode="auto">
            <a:xfrm>
              <a:off x="285750" y="15935325"/>
              <a:ext cx="1676400" cy="323850"/>
              <a:chOff x="52" y="938"/>
              <a:chExt cx="176" cy="34"/>
            </a:xfrm>
          </xdr:grpSpPr>
          <xdr:sp macro="" textlink="">
            <xdr:nvSpPr>
              <xdr:cNvPr id="26649" name="Group Box 25" hidden="1">
                <a:extLst>
                  <a:ext uri="{63B3BB69-23CF-44E3-9099-C40C66FF867C}">
                    <a14:compatExt spid="_x0000_s26649"/>
                  </a:ext>
                </a:extLst>
              </xdr:cNvPr>
              <xdr:cNvSpPr/>
            </xdr:nvSpPr>
            <xdr:spPr bwMode="auto">
              <a:xfrm>
                <a:off x="52" y="938"/>
                <a:ext cx="176" cy="34"/>
              </a:xfrm>
              <a:prstGeom prst="rect">
                <a:avLst/>
              </a:prstGeom>
              <a:noFill/>
              <a:ln w="9525">
                <a:miter lim="800000"/>
                <a:headEnd/>
                <a:tailEnd/>
              </a:ln>
              <a:extLst>
                <a:ext uri="{909E8E84-426E-40DD-AFC4-6F175D3DCCD1}">
                  <a14:hiddenFill>
                    <a:noFill/>
                  </a14:hiddenFill>
                </a:ext>
              </a:extLst>
            </xdr:spPr>
          </xdr:sp>
          <xdr:sp macro="" textlink="">
            <xdr:nvSpPr>
              <xdr:cNvPr id="26650" name="Option Button 26" hidden="1">
                <a:extLst>
                  <a:ext uri="{63B3BB69-23CF-44E3-9099-C40C66FF867C}">
                    <a14:compatExt spid="_x0000_s26650"/>
                  </a:ext>
                </a:extLst>
              </xdr:cNvPr>
              <xdr:cNvSpPr/>
            </xdr:nvSpPr>
            <xdr:spPr bwMode="auto">
              <a:xfrm>
                <a:off x="59" y="944"/>
                <a:ext cx="6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651" name="Option Button 27" hidden="1">
                <a:extLst>
                  <a:ext uri="{63B3BB69-23CF-44E3-9099-C40C66FF867C}">
                    <a14:compatExt spid="_x0000_s26651"/>
                  </a:ext>
                </a:extLst>
              </xdr:cNvPr>
              <xdr:cNvSpPr/>
            </xdr:nvSpPr>
            <xdr:spPr bwMode="auto">
              <a:xfrm>
                <a:off x="145" y="944"/>
                <a:ext cx="6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85</xdr:row>
          <xdr:rowOff>0</xdr:rowOff>
        </xdr:from>
        <xdr:to>
          <xdr:col>4</xdr:col>
          <xdr:colOff>0</xdr:colOff>
          <xdr:row>87</xdr:row>
          <xdr:rowOff>0</xdr:rowOff>
        </xdr:to>
        <xdr:grpSp>
          <xdr:nvGrpSpPr>
            <xdr:cNvPr id="26766" name="Group 38"/>
            <xdr:cNvGrpSpPr>
              <a:grpSpLocks/>
            </xdr:cNvGrpSpPr>
          </xdr:nvGrpSpPr>
          <xdr:grpSpPr bwMode="auto">
            <a:xfrm>
              <a:off x="285750" y="17459325"/>
              <a:ext cx="1685925" cy="323850"/>
              <a:chOff x="52" y="2170"/>
              <a:chExt cx="177" cy="34"/>
            </a:xfrm>
          </xdr:grpSpPr>
          <xdr:sp macro="" textlink="">
            <xdr:nvSpPr>
              <xdr:cNvPr id="26655" name="Group Box 31" hidden="1">
                <a:extLst>
                  <a:ext uri="{63B3BB69-23CF-44E3-9099-C40C66FF867C}">
                    <a14:compatExt spid="_x0000_s26655"/>
                  </a:ext>
                </a:extLst>
              </xdr:cNvPr>
              <xdr:cNvSpPr/>
            </xdr:nvSpPr>
            <xdr:spPr bwMode="auto">
              <a:xfrm>
                <a:off x="52" y="2170"/>
                <a:ext cx="177" cy="34"/>
              </a:xfrm>
              <a:prstGeom prst="rect">
                <a:avLst/>
              </a:prstGeom>
              <a:noFill/>
              <a:ln w="9525">
                <a:miter lim="800000"/>
                <a:headEnd/>
                <a:tailEnd/>
              </a:ln>
              <a:extLst>
                <a:ext uri="{909E8E84-426E-40DD-AFC4-6F175D3DCCD1}">
                  <a14:hiddenFill>
                    <a:noFill/>
                  </a14:hiddenFill>
                </a:ext>
              </a:extLst>
            </xdr:spPr>
          </xdr:sp>
          <xdr:sp macro="" textlink="">
            <xdr:nvSpPr>
              <xdr:cNvPr id="26656" name="Option Button 32" hidden="1">
                <a:extLst>
                  <a:ext uri="{63B3BB69-23CF-44E3-9099-C40C66FF867C}">
                    <a14:compatExt spid="_x0000_s26656"/>
                  </a:ext>
                </a:extLst>
              </xdr:cNvPr>
              <xdr:cNvSpPr/>
            </xdr:nvSpPr>
            <xdr:spPr bwMode="auto">
              <a:xfrm>
                <a:off x="59" y="2176"/>
                <a:ext cx="6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657" name="Option Button 33" hidden="1">
                <a:extLst>
                  <a:ext uri="{63B3BB69-23CF-44E3-9099-C40C66FF867C}">
                    <a14:compatExt spid="_x0000_s26657"/>
                  </a:ext>
                </a:extLst>
              </xdr:cNvPr>
              <xdr:cNvSpPr/>
            </xdr:nvSpPr>
            <xdr:spPr bwMode="auto">
              <a:xfrm>
                <a:off x="145" y="2176"/>
                <a:ext cx="6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209550</xdr:rowOff>
        </xdr:from>
        <xdr:to>
          <xdr:col>3</xdr:col>
          <xdr:colOff>828675</xdr:colOff>
          <xdr:row>12</xdr:row>
          <xdr:rowOff>0</xdr:rowOff>
        </xdr:to>
        <xdr:grpSp>
          <xdr:nvGrpSpPr>
            <xdr:cNvPr id="26767" name="Group 39"/>
            <xdr:cNvGrpSpPr>
              <a:grpSpLocks/>
            </xdr:cNvGrpSpPr>
          </xdr:nvGrpSpPr>
          <xdr:grpSpPr bwMode="auto">
            <a:xfrm>
              <a:off x="285750" y="1838325"/>
              <a:ext cx="1666875" cy="333375"/>
              <a:chOff x="52" y="211"/>
              <a:chExt cx="175" cy="35"/>
            </a:xfrm>
          </xdr:grpSpPr>
          <xdr:sp macro="" textlink="">
            <xdr:nvSpPr>
              <xdr:cNvPr id="26664" name="Group Box 40" hidden="1">
                <a:extLst>
                  <a:ext uri="{63B3BB69-23CF-44E3-9099-C40C66FF867C}">
                    <a14:compatExt spid="_x0000_s26664"/>
                  </a:ext>
                </a:extLst>
              </xdr:cNvPr>
              <xdr:cNvSpPr/>
            </xdr:nvSpPr>
            <xdr:spPr bwMode="auto">
              <a:xfrm>
                <a:off x="52" y="211"/>
                <a:ext cx="175" cy="35"/>
              </a:xfrm>
              <a:prstGeom prst="rect">
                <a:avLst/>
              </a:prstGeom>
              <a:noFill/>
              <a:ln w="9525">
                <a:miter lim="800000"/>
                <a:headEnd/>
                <a:tailEnd/>
              </a:ln>
              <a:extLst>
                <a:ext uri="{909E8E84-426E-40DD-AFC4-6F175D3DCCD1}">
                  <a14:hiddenFill>
                    <a:noFill/>
                  </a14:hiddenFill>
                </a:ext>
              </a:extLst>
            </xdr:spPr>
          </xdr:sp>
          <xdr:sp macro="" textlink="">
            <xdr:nvSpPr>
              <xdr:cNvPr id="26665" name="Option Button 41" hidden="1">
                <a:extLst>
                  <a:ext uri="{63B3BB69-23CF-44E3-9099-C40C66FF867C}">
                    <a14:compatExt spid="_x0000_s26665"/>
                  </a:ext>
                </a:extLst>
              </xdr:cNvPr>
              <xdr:cNvSpPr/>
            </xdr:nvSpPr>
            <xdr:spPr bwMode="auto">
              <a:xfrm>
                <a:off x="59" y="217"/>
                <a:ext cx="6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666" name="Option Button 42" hidden="1">
                <a:extLst>
                  <a:ext uri="{63B3BB69-23CF-44E3-9099-C40C66FF867C}">
                    <a14:compatExt spid="_x0000_s26666"/>
                  </a:ext>
                </a:extLst>
              </xdr:cNvPr>
              <xdr:cNvSpPr/>
            </xdr:nvSpPr>
            <xdr:spPr bwMode="auto">
              <a:xfrm>
                <a:off x="145" y="217"/>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3553" name="Button 1" hidden="1">
              <a:extLst>
                <a:ext uri="{63B3BB69-23CF-44E3-9099-C40C66FF867C}">
                  <a14:compatExt spid="_x0000_s235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3562" name="Button 10" hidden="1">
              <a:extLst>
                <a:ext uri="{63B3BB69-23CF-44E3-9099-C40C66FF867C}">
                  <a14:compatExt spid="_x0000_s235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6</xdr:row>
          <xdr:rowOff>0</xdr:rowOff>
        </xdr:from>
        <xdr:to>
          <xdr:col>3</xdr:col>
          <xdr:colOff>1152525</xdr:colOff>
          <xdr:row>8</xdr:row>
          <xdr:rowOff>9525</xdr:rowOff>
        </xdr:to>
        <xdr:grpSp>
          <xdr:nvGrpSpPr>
            <xdr:cNvPr id="24604" name="Group 7"/>
            <xdr:cNvGrpSpPr>
              <a:grpSpLocks/>
            </xdr:cNvGrpSpPr>
          </xdr:nvGrpSpPr>
          <xdr:grpSpPr bwMode="auto">
            <a:xfrm>
              <a:off x="314325" y="1171575"/>
              <a:ext cx="2324100" cy="333375"/>
              <a:chOff x="61" y="127"/>
              <a:chExt cx="175" cy="35"/>
            </a:xfrm>
          </xdr:grpSpPr>
          <xdr:sp macro="" textlink="">
            <xdr:nvSpPr>
              <xdr:cNvPr id="24580" name="Group Box 4" hidden="1">
                <a:extLst>
                  <a:ext uri="{63B3BB69-23CF-44E3-9099-C40C66FF867C}">
                    <a14:compatExt spid="_x0000_s24580"/>
                  </a:ext>
                </a:extLst>
              </xdr:cNvPr>
              <xdr:cNvSpPr/>
            </xdr:nvSpPr>
            <xdr:spPr bwMode="auto">
              <a:xfrm>
                <a:off x="61" y="127"/>
                <a:ext cx="175" cy="35"/>
              </a:xfrm>
              <a:prstGeom prst="rect">
                <a:avLst/>
              </a:prstGeom>
              <a:noFill/>
              <a:ln w="9525">
                <a:miter lim="800000"/>
                <a:headEnd/>
                <a:tailEnd/>
              </a:ln>
              <a:extLst>
                <a:ext uri="{909E8E84-426E-40DD-AFC4-6F175D3DCCD1}">
                  <a14:hiddenFill>
                    <a:noFill/>
                  </a14:hiddenFill>
                </a:ext>
              </a:extLst>
            </xdr:spPr>
          </xdr:sp>
          <xdr:sp macro="" textlink="">
            <xdr:nvSpPr>
              <xdr:cNvPr id="24581" name="Option Button 5" hidden="1">
                <a:extLst>
                  <a:ext uri="{63B3BB69-23CF-44E3-9099-C40C66FF867C}">
                    <a14:compatExt spid="_x0000_s24581"/>
                  </a:ext>
                </a:extLst>
              </xdr:cNvPr>
              <xdr:cNvSpPr/>
            </xdr:nvSpPr>
            <xdr:spPr bwMode="auto">
              <a:xfrm>
                <a:off x="70" y="133"/>
                <a:ext cx="79"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4582" name="Option Button 6" hidden="1">
                <a:extLst>
                  <a:ext uri="{63B3BB69-23CF-44E3-9099-C40C66FF867C}">
                    <a14:compatExt spid="_x0000_s24582"/>
                  </a:ext>
                </a:extLst>
              </xdr:cNvPr>
              <xdr:cNvSpPr/>
            </xdr:nvSpPr>
            <xdr:spPr bwMode="auto">
              <a:xfrm>
                <a:off x="149" y="133"/>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env\fallmhu\++%20Workspace\Aviation\++%20after%20CCC%20-%20Templates\+Final%20sent%20to%20WG3\MP%20AEm_COM_en_1105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env\Projects\Em-260\20000%20PROJECTS\20864%20Aviation%20in%20EU%20ETS\D%20Design\Task%203%20-%20Emissions%20MRV%20guidance\Technical%20report\for%20public%20consultation\ets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1\env\Projects\Em-260\20000%20PROJECTS\20864%20Aviation%20in%20EU%20ETS\D%20Design\Task%202%20-%20Baseline%20Verification\Technical%20Report\2008-03-10%20Draft%20report%20(after%20technical%20review\ets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List of MP versions"/>
      <sheetName val="Identification and description"/>
      <sheetName val="Emission sources"/>
      <sheetName val="Calculation"/>
      <sheetName val="Simplified calculation"/>
      <sheetName val="Management"/>
      <sheetName val="MS specific content"/>
      <sheetName val="Named ranges"/>
      <sheetName val="Version 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91">
          <cell r="E91" t="b">
            <v>1</v>
          </cell>
        </row>
        <row r="92">
          <cell r="E92" t="b">
            <v>0</v>
          </cell>
        </row>
        <row r="93">
          <cell r="E93">
            <v>1</v>
          </cell>
        </row>
        <row r="94">
          <cell r="E94">
            <v>0</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nvironment/climat/aviation_en.htm" TargetMode="External"/><Relationship Id="rId2" Type="http://schemas.openxmlformats.org/officeDocument/2006/relationships/hyperlink" Target="http://ec.europa.eu/environment/climat/emission/index_en.htm" TargetMode="External"/><Relationship Id="rId1" Type="http://schemas.openxmlformats.org/officeDocument/2006/relationships/hyperlink" Target="http://eur-lex.europa.eu/en/index.htm" TargetMode="External"/><Relationship Id="rId5" Type="http://schemas.openxmlformats.org/officeDocument/2006/relationships/printerSettings" Target="../printerSettings/printerSettings2.bin"/><Relationship Id="rId4" Type="http://schemas.openxmlformats.org/officeDocument/2006/relationships/hyperlink" Target="http://ec.europa.eu/environment/climat/emission/mrg_en.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ulien.Dufour@verifavia.com" TargetMode="External"/><Relationship Id="rId2" Type="http://schemas.openxmlformats.org/officeDocument/2006/relationships/hyperlink" Target="mailto:vaclovas.gadeikis@airlituanica.com" TargetMode="External"/><Relationship Id="rId1" Type="http://schemas.openxmlformats.org/officeDocument/2006/relationships/hyperlink" Target="mailto:info@airlituanica.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3"/>
  <sheetViews>
    <sheetView showGridLines="0" tabSelected="1" zoomScaleNormal="100" workbookViewId="0">
      <selection activeCell="J3" sqref="J3"/>
    </sheetView>
  </sheetViews>
  <sheetFormatPr defaultRowHeight="12.75" x14ac:dyDescent="0.2"/>
  <cols>
    <col min="1" max="1" width="9.140625" style="8"/>
    <col min="2" max="2" width="24.28515625" style="8" customWidth="1"/>
    <col min="3" max="3" width="16.85546875" style="8" customWidth="1"/>
    <col min="4" max="4" width="11.5703125" style="8" customWidth="1"/>
    <col min="5" max="16384" width="9.140625" style="8"/>
  </cols>
  <sheetData>
    <row r="1" spans="1:10" ht="57.75" customHeight="1" x14ac:dyDescent="0.2">
      <c r="A1" s="344" t="s">
        <v>766</v>
      </c>
      <c r="B1" s="344"/>
      <c r="C1" s="344"/>
      <c r="D1" s="344"/>
      <c r="E1" s="344"/>
      <c r="F1" s="344"/>
      <c r="G1" s="344"/>
    </row>
    <row r="2" spans="1:10" x14ac:dyDescent="0.2">
      <c r="B2" s="44"/>
    </row>
    <row r="3" spans="1:10" ht="29.25" customHeight="1" x14ac:dyDescent="0.2">
      <c r="A3" s="121"/>
      <c r="B3" s="4" t="s">
        <v>553</v>
      </c>
      <c r="C3" s="4"/>
      <c r="D3" s="4"/>
      <c r="E3" s="4"/>
      <c r="F3" s="4"/>
      <c r="G3" s="4"/>
      <c r="H3" s="4"/>
      <c r="I3" s="4"/>
      <c r="J3" s="4"/>
    </row>
    <row r="4" spans="1:10" x14ac:dyDescent="0.2">
      <c r="A4" s="122">
        <v>0</v>
      </c>
      <c r="B4" s="336" t="s">
        <v>515</v>
      </c>
      <c r="C4" s="336"/>
      <c r="D4" s="121"/>
      <c r="E4" s="121"/>
    </row>
    <row r="5" spans="1:10" x14ac:dyDescent="0.2">
      <c r="A5" s="122">
        <v>1</v>
      </c>
      <c r="B5" s="336" t="s">
        <v>560</v>
      </c>
      <c r="C5" s="336"/>
      <c r="D5" s="121"/>
      <c r="E5" s="121"/>
    </row>
    <row r="6" spans="1:10" x14ac:dyDescent="0.2">
      <c r="A6" s="122">
        <v>2</v>
      </c>
      <c r="B6" s="336" t="s">
        <v>586</v>
      </c>
      <c r="C6" s="336"/>
      <c r="D6" s="121"/>
      <c r="E6" s="121"/>
    </row>
    <row r="7" spans="1:10" x14ac:dyDescent="0.2">
      <c r="A7" s="122">
        <v>3</v>
      </c>
      <c r="B7" s="336" t="s">
        <v>609</v>
      </c>
      <c r="C7" s="336"/>
      <c r="D7" s="121"/>
      <c r="E7" s="121"/>
    </row>
    <row r="8" spans="1:10" x14ac:dyDescent="0.2">
      <c r="A8" s="122">
        <v>4</v>
      </c>
      <c r="B8" s="336" t="s">
        <v>617</v>
      </c>
      <c r="C8" s="336"/>
      <c r="D8" s="121"/>
      <c r="E8" s="121"/>
    </row>
    <row r="9" spans="1:10" x14ac:dyDescent="0.2">
      <c r="A9" s="122">
        <v>5</v>
      </c>
      <c r="B9" s="337" t="s">
        <v>780</v>
      </c>
      <c r="C9" s="336"/>
      <c r="D9" s="121"/>
      <c r="E9" s="121"/>
    </row>
    <row r="10" spans="1:10" x14ac:dyDescent="0.2">
      <c r="A10" s="122">
        <v>6</v>
      </c>
      <c r="B10" s="336" t="s">
        <v>634</v>
      </c>
      <c r="C10" s="336"/>
      <c r="D10" s="121"/>
      <c r="E10" s="121"/>
    </row>
    <row r="11" spans="1:10" x14ac:dyDescent="0.2">
      <c r="A11" s="122">
        <v>7</v>
      </c>
      <c r="B11" s="336" t="s">
        <v>759</v>
      </c>
      <c r="C11" s="336"/>
      <c r="D11" s="121"/>
      <c r="E11" s="121"/>
    </row>
    <row r="12" spans="1:10" x14ac:dyDescent="0.2">
      <c r="A12" s="122">
        <v>8</v>
      </c>
      <c r="B12" s="336" t="s">
        <v>648</v>
      </c>
      <c r="C12" s="336"/>
      <c r="D12" s="121"/>
      <c r="E12" s="121"/>
    </row>
    <row r="13" spans="1:10" x14ac:dyDescent="0.2">
      <c r="A13" s="122">
        <v>9</v>
      </c>
      <c r="B13" s="337" t="s">
        <v>781</v>
      </c>
      <c r="C13" s="336"/>
      <c r="D13" s="121"/>
      <c r="E13" s="121"/>
    </row>
    <row r="14" spans="1:10" x14ac:dyDescent="0.2">
      <c r="A14" s="122">
        <v>10</v>
      </c>
      <c r="B14" s="336" t="s">
        <v>689</v>
      </c>
      <c r="C14" s="336"/>
      <c r="D14" s="122"/>
      <c r="E14" s="336"/>
      <c r="F14" s="336"/>
      <c r="G14" s="122"/>
    </row>
    <row r="15" spans="1:10" x14ac:dyDescent="0.2">
      <c r="A15" s="122">
        <v>11</v>
      </c>
      <c r="B15" s="336" t="s">
        <v>695</v>
      </c>
      <c r="C15" s="336"/>
      <c r="D15" s="122"/>
      <c r="E15" s="336"/>
      <c r="F15" s="336"/>
      <c r="G15" s="122"/>
    </row>
    <row r="16" spans="1:10" x14ac:dyDescent="0.2">
      <c r="A16" s="122">
        <v>12</v>
      </c>
      <c r="B16" s="337" t="s">
        <v>790</v>
      </c>
      <c r="C16" s="336"/>
      <c r="D16" s="122"/>
      <c r="E16" s="336"/>
      <c r="F16" s="336"/>
      <c r="G16" s="122"/>
    </row>
    <row r="17" spans="1:7" x14ac:dyDescent="0.2">
      <c r="A17" s="122"/>
      <c r="B17" s="123"/>
      <c r="C17" s="123"/>
      <c r="D17" s="121"/>
      <c r="E17" s="121"/>
    </row>
    <row r="18" spans="1:7" x14ac:dyDescent="0.2">
      <c r="A18" s="122"/>
      <c r="B18" s="121"/>
      <c r="C18" s="121"/>
      <c r="D18" s="121"/>
      <c r="E18" s="121"/>
    </row>
    <row r="19" spans="1:7" x14ac:dyDescent="0.2">
      <c r="A19" s="45"/>
    </row>
    <row r="20" spans="1:7" ht="13.5" thickBot="1" x14ac:dyDescent="0.25">
      <c r="A20" s="45"/>
      <c r="B20" s="14" t="s">
        <v>554</v>
      </c>
    </row>
    <row r="21" spans="1:7" x14ac:dyDescent="0.2">
      <c r="B21" s="276" t="s">
        <v>555</v>
      </c>
      <c r="C21" s="297" t="str">
        <f>'Version documentation'!B4</f>
        <v>European Commission</v>
      </c>
      <c r="D21" s="298"/>
      <c r="E21" s="298"/>
      <c r="F21" s="299"/>
    </row>
    <row r="22" spans="1:7" x14ac:dyDescent="0.2">
      <c r="B22" s="277" t="s">
        <v>556</v>
      </c>
      <c r="C22" s="300">
        <f>'Version documentation'!B3</f>
        <v>40003</v>
      </c>
      <c r="D22" s="301"/>
      <c r="E22" s="301"/>
      <c r="F22" s="302"/>
    </row>
    <row r="23" spans="1:7" x14ac:dyDescent="0.2">
      <c r="B23" s="277" t="s">
        <v>557</v>
      </c>
      <c r="C23" s="303" t="str">
        <f>'Version documentation'!B5</f>
        <v>English</v>
      </c>
      <c r="D23" s="301"/>
      <c r="E23" s="301"/>
      <c r="F23" s="302"/>
    </row>
    <row r="24" spans="1:7" ht="13.5" thickBot="1" x14ac:dyDescent="0.25">
      <c r="B24" s="278" t="s">
        <v>82</v>
      </c>
      <c r="C24" s="304" t="str">
        <f>'Version documentation'!C3</f>
        <v>Report AEm_COM_en_090709.xls</v>
      </c>
      <c r="D24" s="305"/>
      <c r="E24" s="305"/>
      <c r="F24" s="306"/>
    </row>
    <row r="27" spans="1:7" ht="13.5" thickBot="1" x14ac:dyDescent="0.25">
      <c r="B27" s="14" t="s">
        <v>83</v>
      </c>
    </row>
    <row r="28" spans="1:7" x14ac:dyDescent="0.2">
      <c r="B28" s="338" t="s">
        <v>558</v>
      </c>
      <c r="C28" s="339"/>
      <c r="D28" s="307" t="str">
        <f>IF(ISBLANK('Identifikacija ir aprašymas'!H11),"",'Identifikacija ir aprašymas'!H11)</f>
        <v>UAB "Air Lituanica"</v>
      </c>
      <c r="E28" s="308"/>
      <c r="F28" s="308"/>
      <c r="G28" s="314"/>
    </row>
    <row r="29" spans="1:7" ht="16.5" thickBot="1" x14ac:dyDescent="0.3">
      <c r="B29" s="279" t="s">
        <v>559</v>
      </c>
      <c r="C29" s="280"/>
      <c r="D29" s="309" t="str">
        <f>IF(ISBLANK('Identifikacija ir aprašymas'!H14),"",'Identifikacija ir aprašymas'!H14)</f>
        <v/>
      </c>
      <c r="E29" s="310"/>
      <c r="F29" s="310"/>
      <c r="G29" s="315"/>
    </row>
    <row r="30" spans="1:7" ht="16.5" thickBot="1" x14ac:dyDescent="0.3">
      <c r="B30" s="279" t="s">
        <v>560</v>
      </c>
      <c r="C30" s="280"/>
      <c r="D30" s="311">
        <v>2014</v>
      </c>
      <c r="E30" s="204"/>
      <c r="F30" s="205"/>
      <c r="G30" s="205"/>
    </row>
    <row r="31" spans="1:7" ht="16.5" thickBot="1" x14ac:dyDescent="0.3">
      <c r="B31" s="279" t="s">
        <v>795</v>
      </c>
      <c r="C31" s="280"/>
      <c r="D31" s="312">
        <f>'Išmetamųjų ŠESD duomenų apž.'!$J$36</f>
        <v>26058.157650000001</v>
      </c>
      <c r="E31" s="313" t="s">
        <v>70</v>
      </c>
      <c r="F31" s="206"/>
      <c r="G31" s="207"/>
    </row>
    <row r="33" spans="2:8" ht="32.25" customHeight="1" x14ac:dyDescent="0.2">
      <c r="B33" s="342" t="s">
        <v>241</v>
      </c>
      <c r="C33" s="343"/>
      <c r="D33" s="343"/>
      <c r="E33" s="343"/>
      <c r="F33" s="343"/>
      <c r="G33" s="343"/>
      <c r="H33" s="50"/>
    </row>
    <row r="34" spans="2:8" x14ac:dyDescent="0.2">
      <c r="C34" s="47"/>
    </row>
    <row r="39" spans="2:8" x14ac:dyDescent="0.2">
      <c r="B39" s="99"/>
    </row>
    <row r="40" spans="2:8" x14ac:dyDescent="0.2">
      <c r="B40" s="99"/>
    </row>
    <row r="41" spans="2:8" ht="13.5" thickBot="1" x14ac:dyDescent="0.25">
      <c r="B41" s="98"/>
      <c r="D41" s="46"/>
      <c r="E41" s="46"/>
      <c r="F41" s="46"/>
      <c r="G41" s="46"/>
    </row>
    <row r="42" spans="2:8" x14ac:dyDescent="0.2">
      <c r="B42" s="47" t="s">
        <v>561</v>
      </c>
      <c r="D42" s="340" t="s">
        <v>562</v>
      </c>
      <c r="E42" s="340"/>
      <c r="F42" s="340"/>
      <c r="G42" s="340"/>
    </row>
    <row r="43" spans="2:8" x14ac:dyDescent="0.2">
      <c r="D43" s="341"/>
      <c r="E43" s="341"/>
      <c r="F43" s="341"/>
      <c r="G43" s="341"/>
    </row>
  </sheetData>
  <mergeCells count="20">
    <mergeCell ref="A1:G1"/>
    <mergeCell ref="B4:C4"/>
    <mergeCell ref="B5:C5"/>
    <mergeCell ref="B6:C6"/>
    <mergeCell ref="B9:C9"/>
    <mergeCell ref="B7:C7"/>
    <mergeCell ref="B8:C8"/>
    <mergeCell ref="B10:C10"/>
    <mergeCell ref="B11:C11"/>
    <mergeCell ref="E14:F14"/>
    <mergeCell ref="B12:C12"/>
    <mergeCell ref="E15:F15"/>
    <mergeCell ref="E16:F16"/>
    <mergeCell ref="B13:C13"/>
    <mergeCell ref="B14:C14"/>
    <mergeCell ref="B28:C28"/>
    <mergeCell ref="D42:G43"/>
    <mergeCell ref="B15:C15"/>
    <mergeCell ref="B33:G33"/>
    <mergeCell ref="B16:C16"/>
  </mergeCells>
  <phoneticPr fontId="8" type="noConversion"/>
  <hyperlinks>
    <hyperlink ref="B4" location="'Guidelines and conditions'!A1" display="Guidelines and conditions"/>
    <hyperlink ref="B5" location="'Identification and description'!H6" display="Identification of the aircraft operator"/>
    <hyperlink ref="B6" location="'Identification and description'!H145" display="Contact details"/>
    <hyperlink ref="B7" location="'Emission sources'!F8" display="Emission sources"/>
    <hyperlink ref="B8" location="'Tonne-kilometres'!C7" display="Distance"/>
    <hyperlink ref="B15" location="Management!A54" display="Additional information"/>
    <hyperlink ref="B6:C6" location="'Identifikacija ir aprašymas'!B9" display="Orlaivio naudotojo identifikavimas"/>
    <hyperlink ref="B15:C15" location="'VN būdinga informacija'!B2" display="Kita valstybei narei būdinga informacija"/>
    <hyperlink ref="B8:C8" location="'Išmetamųjų ŠESD duomenų apž.'!B4:J4" display="Informacija apie apskaitos planą"/>
    <hyperlink ref="B7:C7" location="'Identifikacija ir aprašymas'!B71" display="Tikrintojo identifikavimas"/>
    <hyperlink ref="B5:C5" location="'Identifikacija ir aprašymas'!B4" display="Ataskaitiniai metai"/>
    <hyperlink ref="B9:C9" location="'Išmetamųjų ŠESD duomenų apž.'!B17:J17" display="Bendras išmetamųjų teršalų kiekis"/>
    <hyperlink ref="B10:C10" location="'Išmetamųjų ŠESD duomenų apž.'!B54:J54" display="Supaprastintos tvarkos taikymas"/>
    <hyperlink ref="B11:C11" location="'Išmetamųjų ŠESD duomenų apž.'!B74:J74" display="Metodas, taikomas trūkstant duomenų"/>
    <hyperlink ref="B12:C12" location="'Išmetamųjų ŠESD duomenų apž.'!B83:J83" display="Biomasės naudojimas (papildoma informacija)"/>
    <hyperlink ref="B13:C13" location="'Išmetamųjų teršalų duomenys'!B4" display="Išsamūs išmetamųjų teršalų duomenys"/>
    <hyperlink ref="B14:C14" location="'Orlaivio duomenys'!B2" display="Orlaivio duomenys"/>
    <hyperlink ref="B16:C16" location="Priedai!B4" display="Papildomi išmetamųjų teršalų duomenys"/>
    <hyperlink ref="B4:C4" location="'Gairės ir sąlygos'!A1" display="Gairės ir sąlygos"/>
  </hyperlinks>
  <pageMargins left="0.78740157480314965" right="0.78740157480314965" top="0.78740157480314965" bottom="0.78740157480314965" header="0.39370078740157483" footer="0.39370078740157483"/>
  <pageSetup paperSize="9" scale="80"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F79"/>
  <sheetViews>
    <sheetView workbookViewId="0">
      <selection activeCell="B3" sqref="B3"/>
    </sheetView>
  </sheetViews>
  <sheetFormatPr defaultRowHeight="12.75" x14ac:dyDescent="0.2"/>
  <cols>
    <col min="1" max="1" width="17.140625" customWidth="1"/>
    <col min="2" max="2" width="34.7109375" customWidth="1"/>
    <col min="3" max="3" width="15.140625" customWidth="1"/>
  </cols>
  <sheetData>
    <row r="1" spans="1:6" ht="13.5" thickBot="1" x14ac:dyDescent="0.25">
      <c r="A1" s="14" t="s">
        <v>165</v>
      </c>
      <c r="B1" s="8"/>
      <c r="C1" s="8"/>
      <c r="D1" s="8"/>
      <c r="E1" s="8"/>
      <c r="F1" s="8"/>
    </row>
    <row r="2" spans="1:6" ht="13.5" thickBot="1" x14ac:dyDescent="0.25">
      <c r="A2" s="42" t="s">
        <v>166</v>
      </c>
      <c r="B2" s="43" t="s">
        <v>176</v>
      </c>
      <c r="C2" s="8"/>
    </row>
    <row r="3" spans="1:6" ht="13.5" thickBot="1" x14ac:dyDescent="0.25">
      <c r="A3" s="40" t="s">
        <v>164</v>
      </c>
      <c r="B3" s="41">
        <v>40003</v>
      </c>
      <c r="C3" s="15" t="str">
        <f>IF(ISNUMBER(MATCH(B3,A14:A25,0)),VLOOKUP(B3,A14:B25,2,FALSE),"---")</f>
        <v>Report AEm_COM_en_090709.xls</v>
      </c>
      <c r="D3" s="16"/>
      <c r="E3" s="17"/>
      <c r="F3" s="8"/>
    </row>
    <row r="4" spans="1:6" x14ac:dyDescent="0.2">
      <c r="A4" s="35" t="s">
        <v>177</v>
      </c>
      <c r="B4" s="36" t="s">
        <v>178</v>
      </c>
    </row>
    <row r="5" spans="1:6" ht="13.5" thickBot="1" x14ac:dyDescent="0.25">
      <c r="A5" s="37" t="s">
        <v>168</v>
      </c>
      <c r="B5" s="38" t="s">
        <v>193</v>
      </c>
    </row>
    <row r="6" spans="1:6" x14ac:dyDescent="0.2">
      <c r="A6" s="8"/>
      <c r="B6" s="8"/>
    </row>
    <row r="7" spans="1:6" x14ac:dyDescent="0.2">
      <c r="A7" s="19" t="s">
        <v>167</v>
      </c>
      <c r="B7" s="8"/>
      <c r="C7" s="8"/>
      <c r="D7" s="8"/>
    </row>
    <row r="8" spans="1:6" x14ac:dyDescent="0.2">
      <c r="A8" s="39" t="s">
        <v>173</v>
      </c>
      <c r="B8" s="39"/>
      <c r="C8" s="18" t="s">
        <v>169</v>
      </c>
    </row>
    <row r="9" spans="1:6" x14ac:dyDescent="0.2">
      <c r="A9" s="39" t="s">
        <v>174</v>
      </c>
      <c r="B9" s="39"/>
      <c r="C9" s="18" t="s">
        <v>170</v>
      </c>
    </row>
    <row r="10" spans="1:6" x14ac:dyDescent="0.2">
      <c r="A10" s="39" t="s">
        <v>175</v>
      </c>
      <c r="B10" s="39"/>
      <c r="C10" s="18" t="s">
        <v>171</v>
      </c>
    </row>
    <row r="11" spans="1:6" x14ac:dyDescent="0.2">
      <c r="A11" s="39" t="s">
        <v>176</v>
      </c>
      <c r="B11" s="39"/>
      <c r="C11" s="18" t="s">
        <v>172</v>
      </c>
    </row>
    <row r="12" spans="1:6" x14ac:dyDescent="0.2">
      <c r="A12" s="20"/>
      <c r="B12" s="8"/>
      <c r="C12" s="8"/>
      <c r="D12" s="8"/>
    </row>
    <row r="13" spans="1:6" x14ac:dyDescent="0.2">
      <c r="A13" s="14" t="s">
        <v>490</v>
      </c>
      <c r="B13" s="14" t="s">
        <v>450</v>
      </c>
      <c r="C13" s="14" t="s">
        <v>44</v>
      </c>
      <c r="D13" s="8"/>
    </row>
    <row r="14" spans="1:6" x14ac:dyDescent="0.2">
      <c r="A14" s="31">
        <v>39944</v>
      </c>
      <c r="B14" s="25" t="str">
        <f t="shared" ref="B14:B25" si="0">IF(ISBLANK($A14),"---", VLOOKUP($B$2,$A$8:$C$11,3,0) &amp; "_" &amp; VLOOKUP($B$4,$A$28:$B$55,2,0)&amp;"_"&amp;VLOOKUP($B$5,$A$58:$B$79,2,0)&amp;"_"&amp; TEXT(DAY($A14),"0#")&amp; TEXT(MONTH($A14),"0#")&amp; TEXT(YEAR($A14)-2000,"0#")&amp;".xls")</f>
        <v>Report AEm_COM_en_110509.xls</v>
      </c>
      <c r="C14" s="25" t="s">
        <v>45</v>
      </c>
      <c r="D14" s="26"/>
    </row>
    <row r="15" spans="1:6" x14ac:dyDescent="0.2">
      <c r="A15" s="34">
        <v>39952</v>
      </c>
      <c r="B15" s="27" t="str">
        <f t="shared" si="0"/>
        <v>Report AEm_COM_en_190509.xls</v>
      </c>
      <c r="C15" s="27" t="s">
        <v>46</v>
      </c>
      <c r="D15" s="28"/>
    </row>
    <row r="16" spans="1:6" x14ac:dyDescent="0.2">
      <c r="A16" s="34">
        <v>39975</v>
      </c>
      <c r="B16" s="27" t="str">
        <f t="shared" si="0"/>
        <v>Report AEm_COM_en_110609.xls</v>
      </c>
      <c r="C16" s="27" t="s">
        <v>41</v>
      </c>
      <c r="D16" s="28"/>
    </row>
    <row r="17" spans="1:4" x14ac:dyDescent="0.2">
      <c r="A17" s="34">
        <v>40003</v>
      </c>
      <c r="B17" s="27" t="str">
        <f t="shared" si="0"/>
        <v>Report AEm_COM_en_090709.xls</v>
      </c>
      <c r="C17" s="27" t="s">
        <v>38</v>
      </c>
      <c r="D17" s="28"/>
    </row>
    <row r="18" spans="1:4" x14ac:dyDescent="0.2">
      <c r="A18" s="34"/>
      <c r="B18" s="27" t="str">
        <f t="shared" si="0"/>
        <v>---</v>
      </c>
      <c r="C18" s="27"/>
      <c r="D18" s="28"/>
    </row>
    <row r="19" spans="1:4" x14ac:dyDescent="0.2">
      <c r="A19" s="32"/>
      <c r="B19" s="27" t="str">
        <f t="shared" si="0"/>
        <v>---</v>
      </c>
      <c r="C19" s="27"/>
      <c r="D19" s="28"/>
    </row>
    <row r="20" spans="1:4" x14ac:dyDescent="0.2">
      <c r="A20" s="32"/>
      <c r="B20" s="27" t="str">
        <f t="shared" si="0"/>
        <v>---</v>
      </c>
      <c r="C20" s="27"/>
      <c r="D20" s="28"/>
    </row>
    <row r="21" spans="1:4" x14ac:dyDescent="0.2">
      <c r="A21" s="34"/>
      <c r="B21" s="27" t="str">
        <f t="shared" si="0"/>
        <v>---</v>
      </c>
      <c r="C21" s="27"/>
      <c r="D21" s="28"/>
    </row>
    <row r="22" spans="1:4" x14ac:dyDescent="0.2">
      <c r="A22" s="32"/>
      <c r="B22" s="27" t="str">
        <f t="shared" si="0"/>
        <v>---</v>
      </c>
      <c r="C22" s="27"/>
      <c r="D22" s="28"/>
    </row>
    <row r="23" spans="1:4" x14ac:dyDescent="0.2">
      <c r="A23" s="32"/>
      <c r="B23" s="27" t="str">
        <f t="shared" si="0"/>
        <v>---</v>
      </c>
      <c r="C23" s="27"/>
      <c r="D23" s="28"/>
    </row>
    <row r="24" spans="1:4" x14ac:dyDescent="0.2">
      <c r="A24" s="32"/>
      <c r="B24" s="27" t="str">
        <f t="shared" si="0"/>
        <v>---</v>
      </c>
      <c r="C24" s="27"/>
      <c r="D24" s="28"/>
    </row>
    <row r="25" spans="1:4" x14ac:dyDescent="0.2">
      <c r="A25" s="33"/>
      <c r="B25" s="29" t="str">
        <f t="shared" si="0"/>
        <v>---</v>
      </c>
      <c r="C25" s="29"/>
      <c r="D25" s="30"/>
    </row>
    <row r="27" spans="1:4" x14ac:dyDescent="0.2">
      <c r="A27" s="21" t="s">
        <v>177</v>
      </c>
    </row>
    <row r="28" spans="1:4" x14ac:dyDescent="0.2">
      <c r="A28" s="22" t="s">
        <v>178</v>
      </c>
      <c r="B28" s="22" t="s">
        <v>451</v>
      </c>
    </row>
    <row r="29" spans="1:4" x14ac:dyDescent="0.2">
      <c r="A29" s="22" t="s">
        <v>527</v>
      </c>
      <c r="B29" s="22" t="s">
        <v>452</v>
      </c>
    </row>
    <row r="30" spans="1:4" x14ac:dyDescent="0.2">
      <c r="A30" s="22" t="s">
        <v>529</v>
      </c>
      <c r="B30" s="22" t="s">
        <v>453</v>
      </c>
    </row>
    <row r="31" spans="1:4" x14ac:dyDescent="0.2">
      <c r="A31" s="22" t="s">
        <v>532</v>
      </c>
      <c r="B31" s="22" t="s">
        <v>454</v>
      </c>
    </row>
    <row r="32" spans="1:4" x14ac:dyDescent="0.2">
      <c r="A32" s="22" t="s">
        <v>534</v>
      </c>
      <c r="B32" s="22" t="s">
        <v>455</v>
      </c>
    </row>
    <row r="33" spans="1:2" x14ac:dyDescent="0.2">
      <c r="A33" s="22" t="s">
        <v>536</v>
      </c>
      <c r="B33" s="22" t="s">
        <v>456</v>
      </c>
    </row>
    <row r="34" spans="1:2" x14ac:dyDescent="0.2">
      <c r="A34" s="22" t="s">
        <v>538</v>
      </c>
      <c r="B34" s="22" t="s">
        <v>457</v>
      </c>
    </row>
    <row r="35" spans="1:2" x14ac:dyDescent="0.2">
      <c r="A35" s="22" t="s">
        <v>540</v>
      </c>
      <c r="B35" s="22" t="s">
        <v>458</v>
      </c>
    </row>
    <row r="36" spans="1:2" x14ac:dyDescent="0.2">
      <c r="A36" s="22" t="s">
        <v>542</v>
      </c>
      <c r="B36" s="22" t="s">
        <v>459</v>
      </c>
    </row>
    <row r="37" spans="1:2" x14ac:dyDescent="0.2">
      <c r="A37" s="22" t="s">
        <v>544</v>
      </c>
      <c r="B37" s="22" t="s">
        <v>460</v>
      </c>
    </row>
    <row r="38" spans="1:2" x14ac:dyDescent="0.2">
      <c r="A38" s="22" t="s">
        <v>547</v>
      </c>
      <c r="B38" s="22" t="s">
        <v>461</v>
      </c>
    </row>
    <row r="39" spans="1:2" x14ac:dyDescent="0.2">
      <c r="A39" s="22" t="s">
        <v>549</v>
      </c>
      <c r="B39" s="22" t="s">
        <v>462</v>
      </c>
    </row>
    <row r="40" spans="1:2" x14ac:dyDescent="0.2">
      <c r="A40" s="22" t="s">
        <v>551</v>
      </c>
      <c r="B40" s="22" t="s">
        <v>463</v>
      </c>
    </row>
    <row r="41" spans="1:2" x14ac:dyDescent="0.2">
      <c r="A41" s="22" t="s">
        <v>722</v>
      </c>
      <c r="B41" s="22" t="s">
        <v>464</v>
      </c>
    </row>
    <row r="42" spans="1:2" x14ac:dyDescent="0.2">
      <c r="A42" s="22" t="s">
        <v>724</v>
      </c>
      <c r="B42" s="22" t="s">
        <v>465</v>
      </c>
    </row>
    <row r="43" spans="1:2" x14ac:dyDescent="0.2">
      <c r="A43" s="22" t="s">
        <v>726</v>
      </c>
      <c r="B43" s="22" t="s">
        <v>466</v>
      </c>
    </row>
    <row r="44" spans="1:2" x14ac:dyDescent="0.2">
      <c r="A44" s="22" t="s">
        <v>728</v>
      </c>
      <c r="B44" s="22" t="s">
        <v>476</v>
      </c>
    </row>
    <row r="45" spans="1:2" x14ac:dyDescent="0.2">
      <c r="A45" s="22" t="s">
        <v>730</v>
      </c>
      <c r="B45" s="22" t="s">
        <v>477</v>
      </c>
    </row>
    <row r="46" spans="1:2" x14ac:dyDescent="0.2">
      <c r="A46" s="22" t="s">
        <v>732</v>
      </c>
      <c r="B46" s="22" t="s">
        <v>478</v>
      </c>
    </row>
    <row r="47" spans="1:2" x14ac:dyDescent="0.2">
      <c r="A47" s="22" t="s">
        <v>734</v>
      </c>
      <c r="B47" s="22" t="s">
        <v>479</v>
      </c>
    </row>
    <row r="48" spans="1:2" x14ac:dyDescent="0.2">
      <c r="A48" s="22" t="s">
        <v>736</v>
      </c>
      <c r="B48" s="22" t="s">
        <v>480</v>
      </c>
    </row>
    <row r="49" spans="1:2" x14ac:dyDescent="0.2">
      <c r="A49" s="22" t="s">
        <v>738</v>
      </c>
      <c r="B49" s="22" t="s">
        <v>481</v>
      </c>
    </row>
    <row r="50" spans="1:2" x14ac:dyDescent="0.2">
      <c r="A50" s="22" t="s">
        <v>740</v>
      </c>
      <c r="B50" s="22" t="s">
        <v>482</v>
      </c>
    </row>
    <row r="51" spans="1:2" x14ac:dyDescent="0.2">
      <c r="A51" s="22" t="s">
        <v>742</v>
      </c>
      <c r="B51" s="22" t="s">
        <v>483</v>
      </c>
    </row>
    <row r="52" spans="1:2" x14ac:dyDescent="0.2">
      <c r="A52" s="22" t="s">
        <v>744</v>
      </c>
      <c r="B52" s="22" t="s">
        <v>484</v>
      </c>
    </row>
    <row r="53" spans="1:2" x14ac:dyDescent="0.2">
      <c r="A53" s="22" t="s">
        <v>747</v>
      </c>
      <c r="B53" s="22" t="s">
        <v>485</v>
      </c>
    </row>
    <row r="54" spans="1:2" x14ac:dyDescent="0.2">
      <c r="A54" s="22" t="s">
        <v>749</v>
      </c>
      <c r="B54" s="22" t="s">
        <v>486</v>
      </c>
    </row>
    <row r="55" spans="1:2" x14ac:dyDescent="0.2">
      <c r="A55" s="22" t="s">
        <v>756</v>
      </c>
      <c r="B55" s="22" t="s">
        <v>487</v>
      </c>
    </row>
    <row r="57" spans="1:2" x14ac:dyDescent="0.2">
      <c r="A57" s="24" t="s">
        <v>491</v>
      </c>
    </row>
    <row r="58" spans="1:2" x14ac:dyDescent="0.2">
      <c r="A58" s="23" t="s">
        <v>179</v>
      </c>
      <c r="B58" s="23" t="s">
        <v>180</v>
      </c>
    </row>
    <row r="59" spans="1:2" x14ac:dyDescent="0.2">
      <c r="A59" s="23" t="s">
        <v>181</v>
      </c>
      <c r="B59" s="23" t="s">
        <v>182</v>
      </c>
    </row>
    <row r="60" spans="1:2" x14ac:dyDescent="0.2">
      <c r="A60" s="23" t="s">
        <v>183</v>
      </c>
      <c r="B60" s="23" t="s">
        <v>184</v>
      </c>
    </row>
    <row r="61" spans="1:2" x14ac:dyDescent="0.2">
      <c r="A61" s="23" t="s">
        <v>185</v>
      </c>
      <c r="B61" s="23" t="s">
        <v>186</v>
      </c>
    </row>
    <row r="62" spans="1:2" x14ac:dyDescent="0.2">
      <c r="A62" s="23" t="s">
        <v>187</v>
      </c>
      <c r="B62" s="23" t="s">
        <v>188</v>
      </c>
    </row>
    <row r="63" spans="1:2" x14ac:dyDescent="0.2">
      <c r="A63" s="23" t="s">
        <v>189</v>
      </c>
      <c r="B63" s="23" t="s">
        <v>190</v>
      </c>
    </row>
    <row r="64" spans="1:2" x14ac:dyDescent="0.2">
      <c r="A64" s="23" t="s">
        <v>191</v>
      </c>
      <c r="B64" s="23" t="s">
        <v>192</v>
      </c>
    </row>
    <row r="65" spans="1:2" x14ac:dyDescent="0.2">
      <c r="A65" s="23" t="s">
        <v>193</v>
      </c>
      <c r="B65" s="23" t="s">
        <v>194</v>
      </c>
    </row>
    <row r="66" spans="1:2" x14ac:dyDescent="0.2">
      <c r="A66" s="23" t="s">
        <v>195</v>
      </c>
      <c r="B66" s="23" t="s">
        <v>196</v>
      </c>
    </row>
    <row r="67" spans="1:2" x14ac:dyDescent="0.2">
      <c r="A67" s="23" t="s">
        <v>197</v>
      </c>
      <c r="B67" s="23" t="s">
        <v>198</v>
      </c>
    </row>
    <row r="68" spans="1:2" x14ac:dyDescent="0.2">
      <c r="A68" s="23" t="s">
        <v>199</v>
      </c>
      <c r="B68" s="23" t="s">
        <v>200</v>
      </c>
    </row>
    <row r="69" spans="1:2" x14ac:dyDescent="0.2">
      <c r="A69" s="23" t="s">
        <v>201</v>
      </c>
      <c r="B69" s="23" t="s">
        <v>429</v>
      </c>
    </row>
    <row r="70" spans="1:2" x14ac:dyDescent="0.2">
      <c r="A70" s="23" t="s">
        <v>430</v>
      </c>
      <c r="B70" s="23" t="s">
        <v>431</v>
      </c>
    </row>
    <row r="71" spans="1:2" x14ac:dyDescent="0.2">
      <c r="A71" s="23" t="s">
        <v>432</v>
      </c>
      <c r="B71" s="23" t="s">
        <v>433</v>
      </c>
    </row>
    <row r="72" spans="1:2" x14ac:dyDescent="0.2">
      <c r="A72" s="23" t="s">
        <v>434</v>
      </c>
      <c r="B72" s="23" t="s">
        <v>435</v>
      </c>
    </row>
    <row r="73" spans="1:2" x14ac:dyDescent="0.2">
      <c r="A73" s="23" t="s">
        <v>436</v>
      </c>
      <c r="B73" s="23" t="s">
        <v>437</v>
      </c>
    </row>
    <row r="74" spans="1:2" x14ac:dyDescent="0.2">
      <c r="A74" s="23" t="s">
        <v>438</v>
      </c>
      <c r="B74" s="23" t="s">
        <v>439</v>
      </c>
    </row>
    <row r="75" spans="1:2" x14ac:dyDescent="0.2">
      <c r="A75" s="23" t="s">
        <v>440</v>
      </c>
      <c r="B75" s="23" t="s">
        <v>441</v>
      </c>
    </row>
    <row r="76" spans="1:2" x14ac:dyDescent="0.2">
      <c r="A76" s="23" t="s">
        <v>442</v>
      </c>
      <c r="B76" s="23" t="s">
        <v>443</v>
      </c>
    </row>
    <row r="77" spans="1:2" x14ac:dyDescent="0.2">
      <c r="A77" s="23" t="s">
        <v>444</v>
      </c>
      <c r="B77" s="23" t="s">
        <v>445</v>
      </c>
    </row>
    <row r="78" spans="1:2" x14ac:dyDescent="0.2">
      <c r="A78" s="23" t="s">
        <v>446</v>
      </c>
      <c r="B78" s="23" t="s">
        <v>447</v>
      </c>
    </row>
    <row r="79" spans="1:2" x14ac:dyDescent="0.2">
      <c r="A79" s="23" t="s">
        <v>448</v>
      </c>
      <c r="B79" s="23" t="s">
        <v>449</v>
      </c>
    </row>
  </sheetData>
  <sheetProtection sheet="1" objects="1" scenarios="1"/>
  <phoneticPr fontId="8" type="noConversion"/>
  <dataValidations count="4">
    <dataValidation type="list" allowBlank="1" showInputMessage="1" showErrorMessage="1" sqref="B2">
      <formula1>$A$8:$A$11</formula1>
    </dataValidation>
    <dataValidation type="list" allowBlank="1" showInputMessage="1" showErrorMessage="1" sqref="B4">
      <formula1>$A$28:$A$55</formula1>
    </dataValidation>
    <dataValidation type="list" allowBlank="1" showInputMessage="1" showErrorMessage="1" sqref="B5">
      <formula1>$A$58:$A$79</formula1>
    </dataValidation>
    <dataValidation type="list" allowBlank="1" showInputMessage="1" showErrorMessage="1" sqref="B3">
      <formula1>$A$14:$A$25</formula1>
    </dataValidation>
  </dataValidations>
  <pageMargins left="0.75" right="0.75" top="1" bottom="1" header="0.5" footer="0.5"/>
  <pageSetup paperSize="9" scale="74" orientation="portrait"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0"/>
  <sheetViews>
    <sheetView showGridLines="0" zoomScaleNormal="100" workbookViewId="0">
      <selection activeCell="B7" sqref="B7:L7"/>
    </sheetView>
  </sheetViews>
  <sheetFormatPr defaultRowHeight="12.75" x14ac:dyDescent="0.2"/>
  <cols>
    <col min="1" max="1" width="5.42578125" style="96" customWidth="1"/>
    <col min="2" max="2" width="7.28515625" style="5" customWidth="1"/>
    <col min="3" max="11" width="11.7109375" style="5" customWidth="1"/>
    <col min="12" max="12" width="11.7109375" style="84" customWidth="1"/>
    <col min="13" max="16384" width="9.140625" style="5"/>
  </cols>
  <sheetData>
    <row r="1" spans="1:12" x14ac:dyDescent="0.2">
      <c r="A1" s="124"/>
      <c r="B1" s="125"/>
      <c r="C1" s="125"/>
      <c r="D1" s="125"/>
      <c r="E1" s="125"/>
      <c r="F1" s="125"/>
      <c r="G1" s="125"/>
      <c r="H1" s="125"/>
      <c r="I1" s="125"/>
      <c r="J1" s="125"/>
      <c r="K1" s="125"/>
      <c r="L1" s="126"/>
    </row>
    <row r="2" spans="1:12" ht="18" x14ac:dyDescent="0.2">
      <c r="A2" s="124"/>
      <c r="B2" s="370" t="s">
        <v>563</v>
      </c>
      <c r="C2" s="370"/>
      <c r="D2" s="370"/>
      <c r="E2" s="370"/>
      <c r="F2" s="370"/>
      <c r="G2" s="370"/>
      <c r="H2" s="370"/>
      <c r="I2" s="370"/>
      <c r="J2" s="370"/>
      <c r="K2" s="125"/>
      <c r="L2" s="126"/>
    </row>
    <row r="3" spans="1:12" x14ac:dyDescent="0.2">
      <c r="A3" s="124"/>
      <c r="B3" s="369"/>
      <c r="C3" s="369"/>
      <c r="D3" s="369"/>
      <c r="E3" s="369"/>
      <c r="F3" s="369"/>
      <c r="G3" s="369"/>
      <c r="H3" s="369"/>
      <c r="I3" s="369"/>
      <c r="J3" s="369"/>
      <c r="K3" s="369"/>
      <c r="L3" s="369"/>
    </row>
    <row r="4" spans="1:12" ht="42" customHeight="1" x14ac:dyDescent="0.2">
      <c r="A4" s="124">
        <v>1</v>
      </c>
      <c r="B4" s="371" t="s">
        <v>773</v>
      </c>
      <c r="C4" s="369"/>
      <c r="D4" s="369"/>
      <c r="E4" s="369"/>
      <c r="F4" s="369"/>
      <c r="G4" s="369"/>
      <c r="H4" s="369"/>
      <c r="I4" s="369"/>
      <c r="J4" s="369"/>
      <c r="K4" s="369"/>
      <c r="L4" s="369"/>
    </row>
    <row r="5" spans="1:12" ht="28.5" customHeight="1" x14ac:dyDescent="0.2">
      <c r="A5" s="124">
        <v>2</v>
      </c>
      <c r="B5" s="369" t="s">
        <v>760</v>
      </c>
      <c r="C5" s="369"/>
      <c r="D5" s="369"/>
      <c r="E5" s="369"/>
      <c r="F5" s="369"/>
      <c r="G5" s="369"/>
      <c r="H5" s="369"/>
      <c r="I5" s="369"/>
      <c r="J5" s="369"/>
      <c r="K5" s="369"/>
      <c r="L5" s="369"/>
    </row>
    <row r="6" spans="1:12" ht="27.75" customHeight="1" x14ac:dyDescent="0.2">
      <c r="A6" s="124"/>
      <c r="B6" s="371" t="s">
        <v>774</v>
      </c>
      <c r="C6" s="369"/>
      <c r="D6" s="369"/>
      <c r="E6" s="369"/>
      <c r="F6" s="369"/>
      <c r="G6" s="369"/>
      <c r="H6" s="369"/>
      <c r="I6" s="369"/>
      <c r="J6" s="369"/>
      <c r="K6" s="369"/>
      <c r="L6" s="369"/>
    </row>
    <row r="7" spans="1:12" ht="65.25" customHeight="1" x14ac:dyDescent="0.2">
      <c r="A7" s="124"/>
      <c r="B7" s="373" t="s">
        <v>84</v>
      </c>
      <c r="C7" s="373"/>
      <c r="D7" s="373"/>
      <c r="E7" s="373"/>
      <c r="F7" s="373"/>
      <c r="G7" s="373"/>
      <c r="H7" s="373"/>
      <c r="I7" s="373"/>
      <c r="J7" s="373"/>
      <c r="K7" s="373"/>
      <c r="L7" s="373"/>
    </row>
    <row r="8" spans="1:12" ht="29.25" customHeight="1" x14ac:dyDescent="0.2">
      <c r="A8" s="124"/>
      <c r="B8" s="369" t="s">
        <v>761</v>
      </c>
      <c r="C8" s="369"/>
      <c r="D8" s="369"/>
      <c r="E8" s="369"/>
      <c r="F8" s="369"/>
      <c r="G8" s="369"/>
      <c r="H8" s="369"/>
      <c r="I8" s="369"/>
      <c r="J8" s="369"/>
      <c r="K8" s="369"/>
      <c r="L8" s="369"/>
    </row>
    <row r="9" spans="1:12" ht="95.25" customHeight="1" x14ac:dyDescent="0.2">
      <c r="A9" s="124">
        <v>3</v>
      </c>
      <c r="B9" s="351" t="s">
        <v>775</v>
      </c>
      <c r="C9" s="352"/>
      <c r="D9" s="352"/>
      <c r="E9" s="352"/>
      <c r="F9" s="352"/>
      <c r="G9" s="352"/>
      <c r="H9" s="352"/>
      <c r="I9" s="352"/>
      <c r="J9" s="352"/>
      <c r="K9" s="352"/>
      <c r="L9" s="352"/>
    </row>
    <row r="10" spans="1:12" s="94" customFormat="1" ht="15.75" x14ac:dyDescent="0.2">
      <c r="A10" s="124"/>
      <c r="B10" s="367" t="s">
        <v>762</v>
      </c>
      <c r="C10" s="367"/>
      <c r="D10" s="367"/>
      <c r="E10" s="367"/>
      <c r="F10" s="367"/>
      <c r="G10" s="367"/>
      <c r="H10" s="367"/>
      <c r="I10" s="367"/>
      <c r="J10" s="367"/>
      <c r="K10" s="367"/>
      <c r="L10" s="367"/>
    </row>
    <row r="11" spans="1:12" ht="42.75" customHeight="1" x14ac:dyDescent="0.2">
      <c r="A11" s="124"/>
      <c r="B11" s="127" t="s">
        <v>492</v>
      </c>
      <c r="C11" s="368" t="s">
        <v>56</v>
      </c>
      <c r="D11" s="369"/>
      <c r="E11" s="369"/>
      <c r="F11" s="369"/>
      <c r="G11" s="369"/>
      <c r="H11" s="369"/>
      <c r="I11" s="369"/>
      <c r="J11" s="369"/>
      <c r="K11" s="369"/>
      <c r="L11" s="369"/>
    </row>
    <row r="12" spans="1:12" ht="29.25" customHeight="1" x14ac:dyDescent="0.2">
      <c r="A12" s="124"/>
      <c r="B12" s="127" t="s">
        <v>493</v>
      </c>
      <c r="C12" s="369" t="s">
        <v>564</v>
      </c>
      <c r="D12" s="369"/>
      <c r="E12" s="369"/>
      <c r="F12" s="369"/>
      <c r="G12" s="369"/>
      <c r="H12" s="369"/>
      <c r="I12" s="369"/>
      <c r="J12" s="369"/>
      <c r="K12" s="369"/>
      <c r="L12" s="369"/>
    </row>
    <row r="13" spans="1:12" ht="30.75" customHeight="1" x14ac:dyDescent="0.2">
      <c r="A13" s="124"/>
      <c r="B13" s="127" t="s">
        <v>494</v>
      </c>
      <c r="C13" s="369" t="s">
        <v>81</v>
      </c>
      <c r="D13" s="369"/>
      <c r="E13" s="369"/>
      <c r="F13" s="369"/>
      <c r="G13" s="369"/>
      <c r="H13" s="369"/>
      <c r="I13" s="369"/>
      <c r="J13" s="369"/>
      <c r="K13" s="369"/>
      <c r="L13" s="369"/>
    </row>
    <row r="14" spans="1:12" ht="29.25" customHeight="1" x14ac:dyDescent="0.2">
      <c r="A14" s="124"/>
      <c r="B14" s="127" t="s">
        <v>495</v>
      </c>
      <c r="C14" s="369" t="s">
        <v>763</v>
      </c>
      <c r="D14" s="369"/>
      <c r="E14" s="369"/>
      <c r="F14" s="369"/>
      <c r="G14" s="369"/>
      <c r="H14" s="369"/>
      <c r="I14" s="369"/>
      <c r="J14" s="369"/>
      <c r="K14" s="369"/>
      <c r="L14" s="369"/>
    </row>
    <row r="15" spans="1:12" x14ac:dyDescent="0.2">
      <c r="A15" s="124"/>
      <c r="B15" s="369"/>
      <c r="C15" s="369"/>
      <c r="D15" s="369"/>
      <c r="E15" s="369"/>
      <c r="F15" s="369"/>
      <c r="G15" s="369"/>
      <c r="H15" s="369"/>
      <c r="I15" s="369"/>
      <c r="J15" s="369"/>
      <c r="K15" s="369"/>
      <c r="L15" s="369"/>
    </row>
    <row r="16" spans="1:12" ht="15" customHeight="1" x14ac:dyDescent="0.2">
      <c r="A16" s="124">
        <v>4</v>
      </c>
      <c r="B16" s="366" t="s">
        <v>565</v>
      </c>
      <c r="C16" s="366"/>
      <c r="D16" s="366"/>
      <c r="E16" s="366"/>
      <c r="F16" s="366"/>
      <c r="G16" s="366"/>
      <c r="H16" s="366"/>
      <c r="I16" s="366"/>
      <c r="J16" s="366"/>
      <c r="K16" s="366"/>
      <c r="L16" s="366"/>
    </row>
    <row r="17" spans="1:12" x14ac:dyDescent="0.2">
      <c r="B17" s="95"/>
      <c r="C17" s="95"/>
      <c r="D17" s="95"/>
      <c r="E17" s="95"/>
      <c r="F17" s="95"/>
      <c r="G17" s="95"/>
      <c r="H17" s="95"/>
      <c r="I17" s="95"/>
      <c r="J17" s="95"/>
      <c r="K17" s="95"/>
      <c r="L17" s="92"/>
    </row>
    <row r="18" spans="1:12" x14ac:dyDescent="0.2">
      <c r="B18" s="95"/>
      <c r="C18" s="95"/>
      <c r="D18" s="95"/>
      <c r="E18" s="357" t="s">
        <v>767</v>
      </c>
      <c r="F18" s="358"/>
      <c r="G18" s="358"/>
      <c r="H18" s="359"/>
      <c r="I18" s="95"/>
      <c r="J18" s="95"/>
      <c r="K18" s="95"/>
      <c r="L18" s="92"/>
    </row>
    <row r="19" spans="1:12" x14ac:dyDescent="0.2">
      <c r="B19" s="95"/>
      <c r="C19" s="95"/>
      <c r="D19" s="95"/>
      <c r="E19" s="360"/>
      <c r="F19" s="361"/>
      <c r="G19" s="361"/>
      <c r="H19" s="362"/>
      <c r="I19" s="95"/>
      <c r="J19" s="95"/>
      <c r="K19" s="95"/>
      <c r="L19" s="92"/>
    </row>
    <row r="20" spans="1:12" x14ac:dyDescent="0.2">
      <c r="B20" s="95"/>
      <c r="C20" s="95"/>
      <c r="D20" s="95"/>
      <c r="E20" s="360"/>
      <c r="F20" s="361"/>
      <c r="G20" s="361"/>
      <c r="H20" s="362"/>
      <c r="I20" s="95"/>
      <c r="J20" s="95"/>
      <c r="K20" s="95"/>
      <c r="L20" s="92"/>
    </row>
    <row r="21" spans="1:12" x14ac:dyDescent="0.2">
      <c r="B21" s="95"/>
      <c r="D21" s="95"/>
      <c r="E21" s="360"/>
      <c r="F21" s="361"/>
      <c r="G21" s="361"/>
      <c r="H21" s="362"/>
      <c r="I21" s="95"/>
      <c r="J21" s="95"/>
      <c r="K21" s="95"/>
      <c r="L21" s="92"/>
    </row>
    <row r="22" spans="1:12" x14ac:dyDescent="0.2">
      <c r="B22" s="95"/>
      <c r="C22" s="95"/>
      <c r="D22" s="95"/>
      <c r="E22" s="360"/>
      <c r="F22" s="361"/>
      <c r="G22" s="361"/>
      <c r="H22" s="362"/>
      <c r="I22" s="95"/>
      <c r="J22" s="95"/>
      <c r="K22" s="95"/>
      <c r="L22" s="92"/>
    </row>
    <row r="23" spans="1:12" x14ac:dyDescent="0.2">
      <c r="B23" s="95"/>
      <c r="C23" s="95"/>
      <c r="D23" s="95"/>
      <c r="E23" s="360"/>
      <c r="F23" s="361"/>
      <c r="G23" s="361"/>
      <c r="H23" s="362"/>
      <c r="I23" s="95"/>
      <c r="J23" s="95"/>
      <c r="K23" s="95"/>
      <c r="L23" s="92"/>
    </row>
    <row r="24" spans="1:12" x14ac:dyDescent="0.2">
      <c r="B24" s="95"/>
      <c r="C24" s="95"/>
      <c r="D24" s="95"/>
      <c r="E24" s="360"/>
      <c r="F24" s="361"/>
      <c r="G24" s="361"/>
      <c r="H24" s="362"/>
      <c r="I24" s="95"/>
      <c r="J24" s="95"/>
      <c r="K24" s="95"/>
      <c r="L24" s="92"/>
    </row>
    <row r="25" spans="1:12" x14ac:dyDescent="0.2">
      <c r="B25" s="95"/>
      <c r="C25" s="95"/>
      <c r="D25" s="95"/>
      <c r="E25" s="363"/>
      <c r="F25" s="364"/>
      <c r="G25" s="364"/>
      <c r="H25" s="365"/>
      <c r="I25" s="95"/>
      <c r="J25" s="95"/>
      <c r="K25" s="95"/>
      <c r="L25" s="92"/>
    </row>
    <row r="26" spans="1:12" x14ac:dyDescent="0.2">
      <c r="B26" s="95"/>
      <c r="C26" s="95"/>
      <c r="D26" s="95"/>
      <c r="E26" s="95"/>
      <c r="F26" s="95"/>
      <c r="G26" s="95"/>
      <c r="H26" s="95"/>
      <c r="I26" s="95"/>
      <c r="J26" s="95"/>
      <c r="K26" s="95"/>
      <c r="L26" s="92"/>
    </row>
    <row r="27" spans="1:12" ht="43.5" customHeight="1" x14ac:dyDescent="0.2">
      <c r="A27" s="96">
        <v>5</v>
      </c>
      <c r="B27" s="372" t="s">
        <v>776</v>
      </c>
      <c r="C27" s="343"/>
      <c r="D27" s="343"/>
      <c r="E27" s="343"/>
      <c r="F27" s="343"/>
      <c r="G27" s="343"/>
      <c r="H27" s="343"/>
      <c r="I27" s="343"/>
      <c r="J27" s="343"/>
      <c r="K27" s="343"/>
      <c r="L27" s="343"/>
    </row>
    <row r="28" spans="1:12" ht="27" customHeight="1" x14ac:dyDescent="0.2">
      <c r="A28" s="124">
        <v>6</v>
      </c>
      <c r="B28" s="369" t="s">
        <v>568</v>
      </c>
      <c r="C28" s="369"/>
      <c r="D28" s="369"/>
      <c r="E28" s="369"/>
      <c r="F28" s="369"/>
      <c r="G28" s="369"/>
      <c r="H28" s="369"/>
      <c r="I28" s="369"/>
      <c r="J28" s="369"/>
      <c r="K28" s="369"/>
      <c r="L28" s="369"/>
    </row>
    <row r="29" spans="1:12" ht="33" customHeight="1" x14ac:dyDescent="0.2">
      <c r="A29" s="124">
        <v>7</v>
      </c>
      <c r="B29" s="369" t="s">
        <v>627</v>
      </c>
      <c r="C29" s="369"/>
      <c r="D29" s="369"/>
      <c r="E29" s="369"/>
      <c r="F29" s="369"/>
      <c r="G29" s="369"/>
      <c r="H29" s="369"/>
      <c r="I29" s="369"/>
      <c r="J29" s="369"/>
      <c r="K29" s="369"/>
      <c r="L29" s="369"/>
    </row>
    <row r="30" spans="1:12" ht="54.75" customHeight="1" x14ac:dyDescent="0.2">
      <c r="A30" s="124">
        <v>8</v>
      </c>
      <c r="B30" s="355" t="s">
        <v>764</v>
      </c>
      <c r="C30" s="356"/>
      <c r="D30" s="356"/>
      <c r="E30" s="356"/>
      <c r="F30" s="356"/>
      <c r="G30" s="356"/>
      <c r="H30" s="356"/>
      <c r="I30" s="356"/>
      <c r="J30" s="356"/>
      <c r="K30" s="356"/>
      <c r="L30" s="356"/>
    </row>
    <row r="32" spans="1:12" ht="15.75" x14ac:dyDescent="0.2">
      <c r="B32" s="345" t="s">
        <v>569</v>
      </c>
      <c r="C32" s="345"/>
      <c r="D32" s="345"/>
      <c r="E32" s="345"/>
      <c r="F32" s="345"/>
      <c r="G32" s="345"/>
      <c r="H32" s="345"/>
      <c r="I32" s="345"/>
      <c r="J32" s="345"/>
      <c r="K32" s="345"/>
      <c r="L32" s="345"/>
    </row>
    <row r="33" spans="1:12" x14ac:dyDescent="0.2">
      <c r="B33" s="21" t="s">
        <v>570</v>
      </c>
    </row>
    <row r="34" spans="1:12" x14ac:dyDescent="0.2">
      <c r="B34" s="279" t="s">
        <v>571</v>
      </c>
      <c r="D34" s="353" t="s">
        <v>496</v>
      </c>
      <c r="E34" s="354"/>
      <c r="F34" s="354"/>
      <c r="G34" s="354"/>
      <c r="H34" s="354"/>
      <c r="I34" s="354"/>
    </row>
    <row r="35" spans="1:12" x14ac:dyDescent="0.2">
      <c r="B35" s="279" t="s">
        <v>572</v>
      </c>
      <c r="D35" s="353" t="s">
        <v>497</v>
      </c>
      <c r="E35" s="354"/>
      <c r="F35" s="354"/>
      <c r="G35" s="354"/>
      <c r="H35" s="354"/>
      <c r="I35" s="354"/>
    </row>
    <row r="36" spans="1:12" x14ac:dyDescent="0.2">
      <c r="B36" s="279" t="s">
        <v>573</v>
      </c>
      <c r="D36" s="353" t="s">
        <v>498</v>
      </c>
      <c r="E36" s="354"/>
      <c r="F36" s="354"/>
      <c r="G36" s="354"/>
      <c r="H36" s="354"/>
      <c r="I36" s="354"/>
    </row>
    <row r="37" spans="1:12" x14ac:dyDescent="0.2">
      <c r="B37" s="5" t="s">
        <v>765</v>
      </c>
    </row>
    <row r="38" spans="1:12" x14ac:dyDescent="0.2">
      <c r="D38" s="353" t="s">
        <v>499</v>
      </c>
      <c r="E38" s="354"/>
      <c r="F38" s="354"/>
      <c r="G38" s="354"/>
      <c r="H38" s="354"/>
      <c r="I38" s="354"/>
    </row>
    <row r="39" spans="1:12" x14ac:dyDescent="0.2">
      <c r="B39" s="24" t="s">
        <v>574</v>
      </c>
    </row>
    <row r="40" spans="1:12" x14ac:dyDescent="0.2">
      <c r="B40" s="93" t="s">
        <v>147</v>
      </c>
      <c r="C40" s="93"/>
      <c r="D40" s="93"/>
      <c r="E40" s="93"/>
      <c r="F40" s="93"/>
      <c r="G40" s="93"/>
      <c r="H40" s="93"/>
      <c r="I40" s="93"/>
    </row>
    <row r="41" spans="1:12" x14ac:dyDescent="0.2">
      <c r="B41" s="93"/>
      <c r="C41" s="93"/>
      <c r="D41" s="93"/>
      <c r="E41" s="93"/>
      <c r="F41" s="93"/>
      <c r="G41" s="93"/>
      <c r="H41" s="93"/>
      <c r="I41" s="93"/>
    </row>
    <row r="42" spans="1:12" x14ac:dyDescent="0.2">
      <c r="B42" s="24" t="s">
        <v>575</v>
      </c>
    </row>
    <row r="43" spans="1:12" x14ac:dyDescent="0.2">
      <c r="B43" s="93" t="s">
        <v>148</v>
      </c>
      <c r="C43" s="93"/>
      <c r="D43" s="93"/>
      <c r="E43" s="93"/>
      <c r="F43" s="93"/>
      <c r="G43" s="93"/>
      <c r="H43" s="93"/>
      <c r="I43" s="93"/>
    </row>
    <row r="44" spans="1:12" x14ac:dyDescent="0.2">
      <c r="B44" s="93"/>
      <c r="C44" s="93"/>
      <c r="D44" s="93"/>
      <c r="E44" s="93"/>
      <c r="F44" s="93"/>
      <c r="G44" s="93"/>
      <c r="H44" s="93"/>
      <c r="I44" s="93"/>
    </row>
    <row r="47" spans="1:12" ht="15.75" x14ac:dyDescent="0.2">
      <c r="B47" s="345" t="s">
        <v>85</v>
      </c>
      <c r="C47" s="345"/>
      <c r="D47" s="345"/>
      <c r="E47" s="345"/>
      <c r="F47" s="345"/>
      <c r="G47" s="345"/>
      <c r="H47" s="345"/>
      <c r="I47" s="345"/>
      <c r="J47" s="345"/>
      <c r="K47" s="345"/>
      <c r="L47" s="345"/>
    </row>
    <row r="48" spans="1:12" s="95" customFormat="1" ht="26.25" customHeight="1" x14ac:dyDescent="0.2">
      <c r="A48" s="96"/>
      <c r="B48" s="346" t="s">
        <v>86</v>
      </c>
      <c r="C48" s="346"/>
      <c r="D48" s="346"/>
      <c r="E48" s="346"/>
      <c r="F48" s="346"/>
      <c r="G48" s="346"/>
      <c r="H48" s="346"/>
      <c r="I48" s="346"/>
      <c r="J48" s="346"/>
      <c r="K48" s="346"/>
      <c r="L48" s="348"/>
    </row>
    <row r="49" spans="1:12" s="95" customFormat="1" ht="52.5" customHeight="1" x14ac:dyDescent="0.2">
      <c r="A49" s="96"/>
      <c r="B49" s="346" t="s">
        <v>0</v>
      </c>
      <c r="C49" s="346"/>
      <c r="D49" s="346"/>
      <c r="E49" s="346"/>
      <c r="F49" s="346"/>
      <c r="G49" s="346"/>
      <c r="H49" s="346"/>
      <c r="I49" s="346"/>
      <c r="J49" s="346"/>
      <c r="K49" s="346"/>
      <c r="L49" s="348"/>
    </row>
    <row r="50" spans="1:12" s="95" customFormat="1" x14ac:dyDescent="0.2">
      <c r="A50" s="96"/>
      <c r="B50" s="349" t="s">
        <v>576</v>
      </c>
      <c r="C50" s="349"/>
      <c r="D50" s="349"/>
      <c r="E50" s="349"/>
      <c r="F50" s="349"/>
      <c r="G50" s="349"/>
      <c r="H50" s="349"/>
      <c r="I50" s="349"/>
      <c r="J50" s="349"/>
      <c r="K50" s="349"/>
      <c r="L50" s="350"/>
    </row>
    <row r="51" spans="1:12" s="95" customFormat="1" x14ac:dyDescent="0.2">
      <c r="A51" s="96"/>
      <c r="C51" s="91" t="s">
        <v>577</v>
      </c>
      <c r="E51" s="346" t="s">
        <v>579</v>
      </c>
      <c r="F51" s="343"/>
      <c r="G51" s="343"/>
      <c r="H51" s="343"/>
      <c r="I51" s="343"/>
      <c r="J51" s="343"/>
      <c r="K51" s="343"/>
      <c r="L51" s="347"/>
    </row>
    <row r="52" spans="1:12" s="95" customFormat="1" ht="27.75" customHeight="1" x14ac:dyDescent="0.2">
      <c r="A52" s="96"/>
      <c r="C52" s="90" t="s">
        <v>578</v>
      </c>
      <c r="E52" s="346" t="s">
        <v>580</v>
      </c>
      <c r="F52" s="343"/>
      <c r="G52" s="343"/>
      <c r="H52" s="343"/>
      <c r="I52" s="343"/>
      <c r="J52" s="343"/>
      <c r="K52" s="343"/>
      <c r="L52" s="347"/>
    </row>
    <row r="53" spans="1:12" s="95" customFormat="1" x14ac:dyDescent="0.2">
      <c r="A53" s="96"/>
      <c r="C53" s="89"/>
      <c r="D53" s="88"/>
      <c r="E53" s="346" t="s">
        <v>1</v>
      </c>
      <c r="F53" s="343"/>
      <c r="G53" s="343"/>
      <c r="H53" s="343"/>
      <c r="I53" s="343"/>
      <c r="J53" s="343"/>
      <c r="K53" s="343"/>
      <c r="L53" s="347"/>
    </row>
    <row r="54" spans="1:12" s="95" customFormat="1" x14ac:dyDescent="0.2">
      <c r="A54" s="96"/>
      <c r="C54" s="87"/>
      <c r="D54" s="86"/>
      <c r="E54" s="346" t="s">
        <v>581</v>
      </c>
      <c r="F54" s="343"/>
      <c r="G54" s="343"/>
      <c r="H54" s="343"/>
      <c r="I54" s="343"/>
      <c r="J54" s="343"/>
      <c r="K54" s="343"/>
      <c r="L54" s="347"/>
    </row>
    <row r="55" spans="1:12" s="95" customFormat="1" x14ac:dyDescent="0.2">
      <c r="A55" s="96"/>
      <c r="C55" s="85"/>
      <c r="D55" s="85"/>
      <c r="E55" s="95" t="s">
        <v>582</v>
      </c>
      <c r="L55" s="92"/>
    </row>
    <row r="56" spans="1:12" s="95" customFormat="1" x14ac:dyDescent="0.2">
      <c r="A56" s="96"/>
      <c r="L56" s="92"/>
    </row>
    <row r="57" spans="1:12" s="95" customFormat="1" x14ac:dyDescent="0.2">
      <c r="A57" s="96"/>
      <c r="L57" s="92"/>
    </row>
    <row r="58" spans="1:12" ht="15.75" x14ac:dyDescent="0.2">
      <c r="B58" s="345" t="s">
        <v>583</v>
      </c>
      <c r="C58" s="345"/>
      <c r="D58" s="345"/>
      <c r="E58" s="345"/>
      <c r="F58" s="345"/>
      <c r="G58" s="345"/>
      <c r="H58" s="345"/>
      <c r="I58" s="345"/>
      <c r="J58" s="345"/>
      <c r="K58" s="345"/>
      <c r="L58" s="345"/>
    </row>
    <row r="59" spans="1:12" x14ac:dyDescent="0.2">
      <c r="B59" s="93"/>
      <c r="C59" s="93"/>
      <c r="D59" s="93"/>
      <c r="E59" s="93"/>
      <c r="F59" s="93"/>
      <c r="G59" s="93"/>
      <c r="H59" s="93"/>
      <c r="I59" s="93"/>
      <c r="J59" s="93"/>
      <c r="K59" s="93"/>
      <c r="L59" s="83"/>
    </row>
    <row r="60" spans="1:12" x14ac:dyDescent="0.2">
      <c r="B60" s="93"/>
      <c r="C60" s="93"/>
      <c r="D60" s="93"/>
      <c r="E60" s="93"/>
      <c r="F60" s="93"/>
      <c r="G60" s="93"/>
      <c r="H60" s="93"/>
      <c r="I60" s="93"/>
      <c r="J60" s="93"/>
      <c r="K60" s="93"/>
      <c r="L60" s="83"/>
    </row>
    <row r="61" spans="1:12" x14ac:dyDescent="0.2">
      <c r="B61" s="93"/>
      <c r="C61" s="93"/>
      <c r="D61" s="93"/>
      <c r="E61" s="93"/>
      <c r="F61" s="93"/>
      <c r="G61" s="93"/>
      <c r="H61" s="93"/>
      <c r="I61" s="93"/>
      <c r="J61" s="93"/>
      <c r="K61" s="93"/>
      <c r="L61" s="83"/>
    </row>
    <row r="62" spans="1:12" x14ac:dyDescent="0.2">
      <c r="B62" s="93"/>
      <c r="C62" s="93"/>
      <c r="D62" s="93"/>
      <c r="E62" s="93"/>
      <c r="F62" s="93"/>
      <c r="G62" s="93"/>
      <c r="H62" s="93"/>
      <c r="I62" s="93"/>
      <c r="J62" s="93"/>
      <c r="K62" s="93"/>
      <c r="L62" s="83"/>
    </row>
    <row r="63" spans="1:12" x14ac:dyDescent="0.2">
      <c r="B63" s="93"/>
      <c r="C63" s="93"/>
      <c r="D63" s="93"/>
      <c r="E63" s="93"/>
      <c r="F63" s="93"/>
      <c r="G63" s="93"/>
      <c r="H63" s="93"/>
      <c r="I63" s="93"/>
      <c r="J63" s="93"/>
      <c r="K63" s="93"/>
      <c r="L63" s="83"/>
    </row>
    <row r="64" spans="1:12" x14ac:dyDescent="0.2">
      <c r="B64" s="93"/>
      <c r="C64" s="93"/>
      <c r="D64" s="93"/>
      <c r="E64" s="93"/>
      <c r="F64" s="93"/>
      <c r="G64" s="93"/>
      <c r="H64" s="93"/>
      <c r="I64" s="93"/>
      <c r="J64" s="93"/>
      <c r="K64" s="93"/>
      <c r="L64" s="83"/>
    </row>
    <row r="65" spans="2:12" x14ac:dyDescent="0.2">
      <c r="B65" s="93"/>
      <c r="C65" s="93"/>
      <c r="D65" s="93"/>
      <c r="E65" s="93"/>
      <c r="F65" s="93"/>
      <c r="G65" s="93"/>
      <c r="H65" s="93"/>
      <c r="I65" s="93"/>
      <c r="J65" s="93"/>
      <c r="K65" s="93"/>
      <c r="L65" s="83"/>
    </row>
    <row r="66" spans="2:12" x14ac:dyDescent="0.2">
      <c r="B66" s="93"/>
      <c r="C66" s="93"/>
      <c r="D66" s="93"/>
      <c r="E66" s="93"/>
      <c r="F66" s="93"/>
      <c r="G66" s="93"/>
      <c r="H66" s="93"/>
      <c r="I66" s="93"/>
      <c r="J66" s="93"/>
      <c r="K66" s="93"/>
      <c r="L66" s="83"/>
    </row>
    <row r="67" spans="2:12" x14ac:dyDescent="0.2">
      <c r="B67" s="93"/>
      <c r="C67" s="93"/>
      <c r="D67" s="93"/>
      <c r="E67" s="93"/>
      <c r="F67" s="93"/>
      <c r="G67" s="93"/>
      <c r="H67" s="93"/>
      <c r="I67" s="93"/>
      <c r="J67" s="93"/>
      <c r="K67" s="93"/>
      <c r="L67" s="83"/>
    </row>
    <row r="68" spans="2:12" x14ac:dyDescent="0.2">
      <c r="B68" s="93"/>
      <c r="C68" s="93"/>
      <c r="D68" s="93"/>
      <c r="E68" s="93"/>
      <c r="F68" s="93"/>
      <c r="G68" s="93"/>
      <c r="H68" s="93"/>
      <c r="I68" s="93"/>
      <c r="J68" s="93"/>
      <c r="K68" s="93"/>
      <c r="L68" s="83"/>
    </row>
    <row r="69" spans="2:12" x14ac:dyDescent="0.2">
      <c r="B69" s="93"/>
      <c r="C69" s="93"/>
      <c r="D69" s="93"/>
      <c r="E69" s="93"/>
      <c r="F69" s="93"/>
      <c r="G69" s="93"/>
      <c r="H69" s="93"/>
      <c r="I69" s="93"/>
      <c r="J69" s="93"/>
      <c r="K69" s="93"/>
      <c r="L69" s="83"/>
    </row>
    <row r="70" spans="2:12" x14ac:dyDescent="0.2">
      <c r="B70" s="93"/>
      <c r="C70" s="93"/>
      <c r="D70" s="93"/>
      <c r="E70" s="93"/>
      <c r="F70" s="93"/>
      <c r="G70" s="93"/>
      <c r="H70" s="93"/>
      <c r="I70" s="93"/>
      <c r="J70" s="93"/>
      <c r="K70" s="93"/>
      <c r="L70" s="83"/>
    </row>
  </sheetData>
  <mergeCells count="34">
    <mergeCell ref="D38:I38"/>
    <mergeCell ref="B47:L47"/>
    <mergeCell ref="B2:J2"/>
    <mergeCell ref="B29:L29"/>
    <mergeCell ref="B28:L28"/>
    <mergeCell ref="B3:L3"/>
    <mergeCell ref="B4:L4"/>
    <mergeCell ref="B5:L5"/>
    <mergeCell ref="B27:L27"/>
    <mergeCell ref="C12:L12"/>
    <mergeCell ref="C13:L13"/>
    <mergeCell ref="C14:L14"/>
    <mergeCell ref="B6:L6"/>
    <mergeCell ref="B7:L7"/>
    <mergeCell ref="B8:L8"/>
    <mergeCell ref="B15:L15"/>
    <mergeCell ref="B9:L9"/>
    <mergeCell ref="B32:L32"/>
    <mergeCell ref="D34:I34"/>
    <mergeCell ref="D35:I35"/>
    <mergeCell ref="D36:I36"/>
    <mergeCell ref="B30:L30"/>
    <mergeCell ref="E18:H25"/>
    <mergeCell ref="B16:L16"/>
    <mergeCell ref="B10:L10"/>
    <mergeCell ref="C11:L11"/>
    <mergeCell ref="B58:L58"/>
    <mergeCell ref="E54:L54"/>
    <mergeCell ref="E53:L53"/>
    <mergeCell ref="B48:L48"/>
    <mergeCell ref="E52:L52"/>
    <mergeCell ref="E51:L51"/>
    <mergeCell ref="B49:L49"/>
    <mergeCell ref="B50:L50"/>
  </mergeCells>
  <phoneticPr fontId="8" type="noConversion"/>
  <hyperlinks>
    <hyperlink ref="D34" r:id="rId1"/>
    <hyperlink ref="D35" r:id="rId2"/>
    <hyperlink ref="D36" r:id="rId3"/>
    <hyperlink ref="D38" r:id="rId4"/>
  </hyperlinks>
  <pageMargins left="0.78740157480314965" right="0.78740157480314965" top="0.78740157480314965" bottom="0.78740157480314965" header="0.39370078740157483" footer="0.39370078740157483"/>
  <pageSetup paperSize="9" scale="67" fitToHeight="2" orientation="portrait" r:id="rId5"/>
  <headerFooter alignWithMargins="0">
    <oddFooter>&amp;L&amp;F&amp;C&amp;A&amp;R&amp;P / &amp;N</oddFooter>
  </headerFooter>
  <rowBreaks count="1" manualBreakCount="1">
    <brk id="4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04"/>
  <sheetViews>
    <sheetView showGridLines="0" topLeftCell="C29" zoomScaleNormal="100" zoomScaleSheetLayoutView="140" workbookViewId="0">
      <selection activeCell="P19" sqref="P19"/>
    </sheetView>
  </sheetViews>
  <sheetFormatPr defaultRowHeight="12.75" x14ac:dyDescent="0.2"/>
  <cols>
    <col min="1" max="1" width="3.140625" style="8" hidden="1" customWidth="1"/>
    <col min="2" max="2" width="4.140625" style="8" customWidth="1"/>
    <col min="3" max="3" width="11.28515625" style="8" customWidth="1"/>
    <col min="4" max="4" width="10.85546875" style="8" customWidth="1"/>
    <col min="5" max="6" width="13.5703125" style="8" customWidth="1"/>
    <col min="7" max="7" width="14.42578125" style="8" customWidth="1"/>
    <col min="8" max="8" width="11.140625" style="8" customWidth="1"/>
    <col min="9" max="10" width="13.5703125" style="8" customWidth="1"/>
    <col min="11" max="11" width="9.140625" style="131"/>
    <col min="12" max="12" width="9.140625" style="131" hidden="1" customWidth="1"/>
    <col min="13" max="16" width="9.140625" style="131"/>
    <col min="17" max="16384" width="9.140625" style="8"/>
  </cols>
  <sheetData>
    <row r="1" spans="1:16" x14ac:dyDescent="0.2">
      <c r="B1" s="52"/>
      <c r="C1" s="51"/>
      <c r="D1" s="51"/>
      <c r="E1" s="53"/>
      <c r="F1" s="53"/>
      <c r="K1" s="72"/>
      <c r="L1" s="72"/>
      <c r="M1" s="72"/>
      <c r="N1" s="72"/>
      <c r="O1" s="72"/>
      <c r="P1" s="72"/>
    </row>
    <row r="2" spans="1:16" ht="23.25" customHeight="1" x14ac:dyDescent="0.2">
      <c r="B2" s="370" t="s">
        <v>584</v>
      </c>
      <c r="C2" s="370"/>
      <c r="D2" s="370"/>
      <c r="E2" s="370"/>
      <c r="F2" s="370"/>
      <c r="G2" s="370"/>
      <c r="H2" s="370"/>
      <c r="I2" s="370"/>
      <c r="J2" s="370"/>
      <c r="K2" s="72"/>
      <c r="L2" s="128" t="s">
        <v>126</v>
      </c>
      <c r="M2" s="72"/>
      <c r="N2" s="72"/>
      <c r="O2" s="72"/>
      <c r="P2" s="72"/>
    </row>
    <row r="3" spans="1:16" x14ac:dyDescent="0.2">
      <c r="K3" s="72"/>
      <c r="L3" s="129" t="s">
        <v>127</v>
      </c>
      <c r="M3" s="72"/>
      <c r="N3" s="72"/>
      <c r="O3" s="72"/>
      <c r="P3" s="72"/>
    </row>
    <row r="4" spans="1:16" ht="15.75" x14ac:dyDescent="0.25">
      <c r="B4" s="54">
        <v>1</v>
      </c>
      <c r="C4" s="48" t="s">
        <v>560</v>
      </c>
      <c r="D4" s="48"/>
      <c r="E4" s="48"/>
      <c r="F4" s="48"/>
      <c r="G4" s="48"/>
      <c r="H4" s="48"/>
      <c r="I4" s="48"/>
      <c r="J4" s="48"/>
      <c r="K4" s="72"/>
      <c r="L4" s="72"/>
      <c r="M4" s="72"/>
      <c r="N4" s="72"/>
      <c r="O4" s="72"/>
      <c r="P4" s="72"/>
    </row>
    <row r="6" spans="1:16" s="101" customFormat="1" ht="20.25" customHeight="1" x14ac:dyDescent="0.2">
      <c r="B6" s="102" t="s">
        <v>149</v>
      </c>
      <c r="C6" s="397" t="s">
        <v>560</v>
      </c>
      <c r="D6" s="397"/>
      <c r="E6" s="397"/>
      <c r="F6" s="397"/>
      <c r="G6" s="397"/>
      <c r="H6" s="398">
        <v>2014</v>
      </c>
      <c r="I6" s="399"/>
      <c r="J6" s="400"/>
      <c r="K6" s="97"/>
      <c r="L6" s="97"/>
      <c r="M6" s="97"/>
      <c r="N6" s="97"/>
      <c r="O6" s="97"/>
      <c r="P6" s="97"/>
    </row>
    <row r="7" spans="1:16" ht="12.75" customHeight="1" x14ac:dyDescent="0.2">
      <c r="A7" s="50"/>
      <c r="B7" s="56"/>
      <c r="C7" s="380" t="s">
        <v>585</v>
      </c>
      <c r="D7" s="380"/>
      <c r="E7" s="380"/>
      <c r="F7" s="380"/>
      <c r="G7" s="380"/>
      <c r="H7" s="389"/>
      <c r="I7" s="389"/>
      <c r="J7" s="389"/>
      <c r="K7" s="72"/>
      <c r="L7" s="72"/>
      <c r="M7" s="72"/>
      <c r="N7" s="72"/>
      <c r="O7" s="72"/>
      <c r="P7" s="72"/>
    </row>
    <row r="9" spans="1:16" ht="15.75" x14ac:dyDescent="0.25">
      <c r="B9" s="54">
        <v>2</v>
      </c>
      <c r="C9" s="48" t="s">
        <v>586</v>
      </c>
      <c r="D9" s="48"/>
      <c r="E9" s="48"/>
      <c r="F9" s="48"/>
      <c r="G9" s="48"/>
      <c r="H9" s="48"/>
      <c r="I9" s="48"/>
      <c r="J9" s="48"/>
      <c r="K9" s="72"/>
      <c r="L9" s="72"/>
      <c r="M9" s="72"/>
      <c r="N9" s="72"/>
      <c r="O9" s="72"/>
      <c r="P9" s="72"/>
    </row>
    <row r="11" spans="1:16" x14ac:dyDescent="0.2">
      <c r="B11" s="55" t="s">
        <v>149</v>
      </c>
      <c r="C11" s="396" t="s">
        <v>587</v>
      </c>
      <c r="D11" s="396"/>
      <c r="E11" s="396"/>
      <c r="F11" s="396"/>
      <c r="G11" s="7"/>
      <c r="H11" s="381" t="s">
        <v>797</v>
      </c>
      <c r="I11" s="382"/>
      <c r="J11" s="383"/>
      <c r="K11" s="72"/>
      <c r="L11" s="72"/>
      <c r="M11" s="72"/>
      <c r="N11" s="72"/>
      <c r="O11" s="72"/>
      <c r="P11" s="72"/>
    </row>
    <row r="12" spans="1:16" x14ac:dyDescent="0.2">
      <c r="A12" s="50"/>
      <c r="B12" s="56"/>
      <c r="C12" s="380" t="s">
        <v>2</v>
      </c>
      <c r="D12" s="380"/>
      <c r="E12" s="380"/>
      <c r="F12" s="380"/>
      <c r="G12" s="380"/>
      <c r="H12" s="389"/>
      <c r="I12" s="389"/>
      <c r="J12" s="389"/>
      <c r="K12" s="72"/>
      <c r="L12" s="72"/>
      <c r="M12" s="72"/>
      <c r="N12" s="72"/>
      <c r="O12" s="72"/>
      <c r="P12" s="72"/>
    </row>
    <row r="13" spans="1:16" ht="12.75" customHeight="1" x14ac:dyDescent="0.2">
      <c r="A13" s="50"/>
      <c r="B13" s="57" t="s">
        <v>150</v>
      </c>
      <c r="C13" s="379" t="s">
        <v>588</v>
      </c>
      <c r="D13" s="379"/>
      <c r="E13" s="379"/>
      <c r="F13" s="379"/>
      <c r="G13" s="379"/>
      <c r="H13" s="379"/>
      <c r="I13" s="379"/>
      <c r="J13" s="379"/>
      <c r="K13" s="72"/>
      <c r="L13" s="72"/>
      <c r="M13" s="72"/>
      <c r="N13" s="72"/>
      <c r="O13" s="72"/>
      <c r="P13" s="72"/>
    </row>
    <row r="14" spans="1:16" ht="25.5" customHeight="1" x14ac:dyDescent="0.2">
      <c r="A14" s="50"/>
      <c r="B14" s="56"/>
      <c r="C14" s="380" t="s">
        <v>589</v>
      </c>
      <c r="D14" s="380"/>
      <c r="E14" s="380"/>
      <c r="F14" s="380"/>
      <c r="G14" s="380"/>
      <c r="H14" s="402"/>
      <c r="I14" s="403"/>
      <c r="J14" s="404"/>
      <c r="K14" s="72"/>
      <c r="L14" s="72"/>
      <c r="M14" s="72"/>
      <c r="N14" s="72"/>
      <c r="O14" s="72"/>
      <c r="P14" s="72"/>
    </row>
    <row r="16" spans="1:16" ht="27" customHeight="1" x14ac:dyDescent="0.2">
      <c r="A16" s="50"/>
      <c r="B16" s="55" t="s">
        <v>151</v>
      </c>
      <c r="C16" s="379" t="s">
        <v>242</v>
      </c>
      <c r="D16" s="379"/>
      <c r="E16" s="379"/>
      <c r="F16" s="379"/>
      <c r="G16" s="379"/>
      <c r="H16" s="379"/>
      <c r="I16" s="379"/>
      <c r="J16" s="379"/>
      <c r="K16" s="72"/>
      <c r="L16" s="72"/>
      <c r="M16" s="72"/>
      <c r="N16" s="72"/>
      <c r="O16" s="72"/>
      <c r="P16" s="72"/>
    </row>
    <row r="17" spans="1:16" ht="33.75" customHeight="1" x14ac:dyDescent="0.2">
      <c r="A17" s="50"/>
      <c r="B17" s="56"/>
      <c r="C17" s="380" t="s">
        <v>3</v>
      </c>
      <c r="D17" s="380"/>
      <c r="E17" s="380"/>
      <c r="F17" s="380"/>
      <c r="G17" s="380"/>
      <c r="H17" s="402"/>
      <c r="I17" s="403"/>
      <c r="J17" s="404"/>
      <c r="K17" s="72"/>
      <c r="L17" s="72"/>
      <c r="M17" s="72"/>
      <c r="N17" s="72"/>
      <c r="O17" s="72"/>
      <c r="P17" s="72"/>
    </row>
    <row r="19" spans="1:16" ht="29.25" customHeight="1" x14ac:dyDescent="0.2">
      <c r="A19" s="50"/>
      <c r="B19" s="55" t="s">
        <v>152</v>
      </c>
      <c r="C19" s="379" t="s">
        <v>467</v>
      </c>
      <c r="D19" s="379"/>
      <c r="E19" s="379"/>
      <c r="F19" s="379"/>
      <c r="G19" s="379"/>
      <c r="H19" s="379"/>
      <c r="I19" s="379"/>
      <c r="J19" s="379"/>
      <c r="K19" s="72"/>
      <c r="L19" s="72"/>
      <c r="M19" s="72"/>
      <c r="N19" s="72"/>
      <c r="O19" s="72"/>
      <c r="P19" s="72"/>
    </row>
    <row r="20" spans="1:16" ht="20.25" customHeight="1" x14ac:dyDescent="0.2">
      <c r="B20" s="56"/>
      <c r="C20" s="380" t="s">
        <v>468</v>
      </c>
      <c r="D20" s="380"/>
      <c r="E20" s="380"/>
      <c r="F20" s="380"/>
      <c r="G20" s="380"/>
      <c r="H20" s="381" t="s">
        <v>798</v>
      </c>
      <c r="I20" s="382"/>
      <c r="J20" s="383"/>
      <c r="K20" s="72"/>
      <c r="L20" s="72"/>
      <c r="M20" s="72"/>
      <c r="N20" s="72"/>
      <c r="O20" s="72"/>
      <c r="P20" s="72"/>
    </row>
    <row r="21" spans="1:16" ht="31.5" customHeight="1" x14ac:dyDescent="0.2">
      <c r="B21" s="56"/>
      <c r="C21" s="380"/>
      <c r="D21" s="380"/>
      <c r="E21" s="380"/>
      <c r="F21" s="380"/>
      <c r="G21" s="380"/>
      <c r="K21" s="72"/>
      <c r="L21" s="72"/>
      <c r="M21" s="72"/>
      <c r="N21" s="72"/>
      <c r="O21" s="72"/>
      <c r="P21" s="72"/>
    </row>
    <row r="22" spans="1:16" ht="27.75" customHeight="1" x14ac:dyDescent="0.2">
      <c r="A22" s="50"/>
      <c r="B22" s="58" t="s">
        <v>153</v>
      </c>
      <c r="C22" s="379" t="s">
        <v>469</v>
      </c>
      <c r="D22" s="379"/>
      <c r="E22" s="379"/>
      <c r="F22" s="379"/>
      <c r="G22" s="379"/>
      <c r="H22" s="379"/>
      <c r="I22" s="379"/>
      <c r="J22" s="379"/>
      <c r="K22" s="72"/>
      <c r="L22" s="72"/>
      <c r="M22" s="72"/>
      <c r="N22" s="72"/>
      <c r="O22" s="72"/>
      <c r="P22" s="72"/>
    </row>
    <row r="23" spans="1:16" ht="51.75" customHeight="1" x14ac:dyDescent="0.2">
      <c r="A23" s="50"/>
      <c r="B23" s="56"/>
      <c r="C23" s="380" t="s">
        <v>355</v>
      </c>
      <c r="D23" s="385"/>
      <c r="E23" s="385"/>
      <c r="F23" s="385"/>
      <c r="G23" s="386"/>
      <c r="H23" s="381"/>
      <c r="I23" s="387"/>
      <c r="J23" s="388"/>
      <c r="K23" s="72"/>
      <c r="L23" s="72"/>
      <c r="M23" s="72"/>
      <c r="N23" s="72"/>
      <c r="O23" s="72"/>
      <c r="P23" s="72"/>
    </row>
    <row r="25" spans="1:16" x14ac:dyDescent="0.2">
      <c r="B25" s="58" t="s">
        <v>154</v>
      </c>
      <c r="C25" s="384" t="s">
        <v>590</v>
      </c>
      <c r="D25" s="384"/>
      <c r="E25" s="384"/>
      <c r="F25" s="384"/>
      <c r="G25" s="384"/>
      <c r="H25" s="384"/>
      <c r="I25" s="384"/>
      <c r="J25" s="384"/>
      <c r="K25" s="72"/>
      <c r="L25" s="72"/>
      <c r="M25" s="72"/>
      <c r="N25" s="72"/>
      <c r="O25" s="72"/>
      <c r="P25" s="72"/>
    </row>
    <row r="26" spans="1:16" x14ac:dyDescent="0.2">
      <c r="A26" s="59"/>
      <c r="B26" s="60"/>
      <c r="C26" s="380" t="s">
        <v>591</v>
      </c>
      <c r="D26" s="380"/>
      <c r="E26" s="380"/>
      <c r="F26" s="380"/>
      <c r="G26" s="380"/>
      <c r="H26" s="381" t="s">
        <v>673</v>
      </c>
      <c r="I26" s="382"/>
      <c r="J26" s="383"/>
      <c r="K26" s="72"/>
      <c r="L26" s="72"/>
      <c r="M26" s="72"/>
      <c r="N26" s="72"/>
      <c r="O26" s="72"/>
      <c r="P26" s="72"/>
    </row>
    <row r="27" spans="1:16" x14ac:dyDescent="0.2">
      <c r="A27" s="59"/>
      <c r="B27" s="60"/>
      <c r="C27" s="49"/>
      <c r="D27" s="49"/>
      <c r="E27" s="49"/>
      <c r="F27" s="49"/>
      <c r="G27" s="49"/>
      <c r="H27" s="61"/>
      <c r="I27" s="61"/>
      <c r="J27" s="61"/>
      <c r="K27" s="72"/>
      <c r="L27" s="72"/>
      <c r="M27" s="72"/>
      <c r="N27" s="72"/>
      <c r="O27" s="72"/>
      <c r="P27" s="72"/>
    </row>
    <row r="28" spans="1:16" x14ac:dyDescent="0.2">
      <c r="B28" s="58" t="s">
        <v>155</v>
      </c>
      <c r="C28" s="401" t="s">
        <v>592</v>
      </c>
      <c r="D28" s="401"/>
      <c r="E28" s="401"/>
      <c r="F28" s="401"/>
      <c r="G28" s="401"/>
      <c r="H28" s="381" t="s">
        <v>770</v>
      </c>
      <c r="I28" s="382"/>
      <c r="J28" s="383"/>
      <c r="K28" s="323"/>
      <c r="L28" s="72"/>
      <c r="M28" s="72"/>
      <c r="N28" s="72"/>
      <c r="O28" s="72"/>
      <c r="P28" s="72"/>
    </row>
    <row r="29" spans="1:16" ht="30.75" customHeight="1" x14ac:dyDescent="0.2">
      <c r="A29" s="59"/>
      <c r="B29" s="60"/>
      <c r="C29" s="380" t="s">
        <v>4</v>
      </c>
      <c r="D29" s="380"/>
      <c r="E29" s="380"/>
      <c r="F29" s="380"/>
      <c r="G29" s="380"/>
      <c r="H29" s="389"/>
      <c r="I29" s="389"/>
      <c r="J29" s="389"/>
      <c r="K29" s="72"/>
      <c r="L29" s="72"/>
      <c r="M29" s="72"/>
      <c r="N29" s="72"/>
      <c r="O29" s="72"/>
      <c r="P29" s="72"/>
    </row>
    <row r="30" spans="1:16" ht="25.5" customHeight="1" x14ac:dyDescent="0.2">
      <c r="A30" s="59"/>
      <c r="B30" s="58" t="s">
        <v>513</v>
      </c>
      <c r="C30" s="384" t="s">
        <v>63</v>
      </c>
      <c r="D30" s="384"/>
      <c r="E30" s="384"/>
      <c r="F30" s="384"/>
      <c r="G30" s="384"/>
      <c r="H30" s="384"/>
      <c r="I30" s="384"/>
      <c r="J30" s="384"/>
      <c r="K30" s="72"/>
      <c r="L30" s="72"/>
      <c r="M30" s="72"/>
      <c r="N30" s="72"/>
      <c r="O30" s="72"/>
      <c r="P30" s="72"/>
    </row>
    <row r="31" spans="1:16" x14ac:dyDescent="0.2">
      <c r="B31" s="62"/>
      <c r="F31" s="281" t="s">
        <v>593</v>
      </c>
      <c r="G31" s="64"/>
      <c r="H31" s="381" t="s">
        <v>799</v>
      </c>
      <c r="I31" s="382"/>
      <c r="J31" s="383"/>
      <c r="K31" s="72"/>
      <c r="L31" s="72"/>
      <c r="M31" s="72"/>
      <c r="N31" s="72"/>
      <c r="O31" s="72"/>
      <c r="P31" s="72"/>
    </row>
    <row r="32" spans="1:16" x14ac:dyDescent="0.2">
      <c r="F32" s="281" t="s">
        <v>594</v>
      </c>
      <c r="G32" s="64"/>
      <c r="H32" s="381" t="s">
        <v>768</v>
      </c>
      <c r="I32" s="382"/>
      <c r="J32" s="383"/>
      <c r="K32" s="72"/>
      <c r="L32" s="72"/>
      <c r="M32" s="72"/>
      <c r="N32" s="72"/>
      <c r="O32" s="72"/>
      <c r="P32" s="72"/>
    </row>
    <row r="33" spans="2:16" x14ac:dyDescent="0.2">
      <c r="B33" s="62"/>
      <c r="F33" s="316" t="s">
        <v>59</v>
      </c>
      <c r="G33" s="64"/>
      <c r="H33" s="381" t="s">
        <v>800</v>
      </c>
      <c r="I33" s="382"/>
      <c r="J33" s="383"/>
      <c r="K33" s="72"/>
      <c r="L33" s="72"/>
      <c r="M33" s="72"/>
      <c r="N33" s="72"/>
      <c r="O33" s="72"/>
      <c r="P33" s="72"/>
    </row>
    <row r="34" spans="2:16" x14ac:dyDescent="0.2">
      <c r="F34" s="281" t="s">
        <v>594</v>
      </c>
      <c r="G34" s="64"/>
      <c r="H34" s="381" t="s">
        <v>768</v>
      </c>
      <c r="I34" s="382"/>
      <c r="J34" s="383"/>
      <c r="K34" s="72"/>
      <c r="L34" s="72"/>
      <c r="M34" s="72"/>
      <c r="N34" s="72"/>
      <c r="O34" s="72"/>
      <c r="P34" s="72"/>
    </row>
    <row r="35" spans="2:16" x14ac:dyDescent="0.2">
      <c r="B35" s="62"/>
      <c r="F35" s="63"/>
      <c r="G35" s="64"/>
      <c r="H35" s="61"/>
      <c r="I35" s="61"/>
      <c r="J35" s="61"/>
      <c r="K35" s="72"/>
      <c r="L35" s="72"/>
      <c r="M35" s="72"/>
      <c r="N35" s="72"/>
      <c r="O35" s="72"/>
      <c r="P35" s="72"/>
    </row>
    <row r="36" spans="2:16" ht="15.75" customHeight="1" x14ac:dyDescent="0.2">
      <c r="B36" s="61" t="s">
        <v>514</v>
      </c>
      <c r="C36" s="384" t="s">
        <v>595</v>
      </c>
      <c r="D36" s="384"/>
      <c r="E36" s="384"/>
      <c r="F36" s="384"/>
      <c r="G36" s="384"/>
      <c r="H36" s="384"/>
      <c r="I36" s="384"/>
      <c r="J36" s="384"/>
      <c r="K36" s="72"/>
      <c r="L36" s="72"/>
      <c r="M36" s="72"/>
      <c r="N36" s="72"/>
      <c r="O36" s="72"/>
      <c r="P36" s="72"/>
    </row>
    <row r="37" spans="2:16" ht="15.75" x14ac:dyDescent="0.25">
      <c r="B37" s="62"/>
      <c r="C37" s="49"/>
      <c r="D37" s="49"/>
      <c r="E37" s="49"/>
      <c r="F37" s="281" t="s">
        <v>596</v>
      </c>
      <c r="G37" s="280"/>
      <c r="H37" s="381" t="s">
        <v>801</v>
      </c>
      <c r="I37" s="382"/>
      <c r="J37" s="383"/>
      <c r="K37" s="72"/>
      <c r="L37" s="72"/>
      <c r="M37" s="72"/>
      <c r="N37" s="72"/>
      <c r="O37" s="72"/>
      <c r="P37" s="72"/>
    </row>
    <row r="38" spans="2:16" ht="15.75" x14ac:dyDescent="0.25">
      <c r="B38" s="62"/>
      <c r="C38" s="49"/>
      <c r="D38" s="49"/>
      <c r="E38" s="49"/>
      <c r="F38" s="281" t="s">
        <v>597</v>
      </c>
      <c r="G38" s="280"/>
      <c r="H38" s="381"/>
      <c r="I38" s="382"/>
      <c r="J38" s="383"/>
      <c r="K38" s="72"/>
      <c r="L38" s="72"/>
      <c r="M38" s="72"/>
      <c r="N38" s="72"/>
      <c r="O38" s="72"/>
      <c r="P38" s="72"/>
    </row>
    <row r="39" spans="2:16" ht="15.75" x14ac:dyDescent="0.25">
      <c r="B39" s="62"/>
      <c r="C39" s="49"/>
      <c r="D39" s="49"/>
      <c r="E39" s="49"/>
      <c r="F39" s="281" t="s">
        <v>598</v>
      </c>
      <c r="G39" s="280"/>
      <c r="H39" s="381" t="s">
        <v>802</v>
      </c>
      <c r="I39" s="382"/>
      <c r="J39" s="383"/>
      <c r="K39" s="72"/>
      <c r="L39" s="72"/>
      <c r="M39" s="72"/>
      <c r="N39" s="72"/>
      <c r="O39" s="72"/>
      <c r="P39" s="72"/>
    </row>
    <row r="40" spans="2:16" x14ac:dyDescent="0.2">
      <c r="B40" s="62"/>
      <c r="C40" s="49"/>
      <c r="D40" s="49"/>
      <c r="E40" s="49"/>
      <c r="F40" s="376" t="s">
        <v>599</v>
      </c>
      <c r="G40" s="377"/>
      <c r="H40" s="381"/>
      <c r="I40" s="382"/>
      <c r="J40" s="383"/>
      <c r="K40" s="72"/>
      <c r="L40" s="72"/>
      <c r="M40" s="72"/>
      <c r="N40" s="72"/>
      <c r="O40" s="72"/>
      <c r="P40" s="72"/>
    </row>
    <row r="41" spans="2:16" ht="15.75" x14ac:dyDescent="0.25">
      <c r="B41" s="62"/>
      <c r="C41" s="56"/>
      <c r="D41" s="56"/>
      <c r="E41" s="56"/>
      <c r="F41" s="281" t="s">
        <v>600</v>
      </c>
      <c r="G41" s="280"/>
      <c r="H41" s="381" t="s">
        <v>803</v>
      </c>
      <c r="I41" s="382"/>
      <c r="J41" s="383"/>
      <c r="K41" s="72"/>
      <c r="L41" s="72"/>
      <c r="M41" s="72"/>
      <c r="N41" s="72"/>
      <c r="O41" s="72"/>
      <c r="P41" s="72"/>
    </row>
    <row r="42" spans="2:16" ht="15.75" x14ac:dyDescent="0.25">
      <c r="B42" s="62"/>
      <c r="C42" s="56"/>
      <c r="D42" s="56"/>
      <c r="E42" s="56"/>
      <c r="F42" s="281" t="s">
        <v>601</v>
      </c>
      <c r="G42" s="280"/>
      <c r="H42" s="381" t="s">
        <v>673</v>
      </c>
      <c r="I42" s="382"/>
      <c r="J42" s="383"/>
      <c r="K42" s="72"/>
      <c r="L42" s="72"/>
      <c r="M42" s="72"/>
      <c r="N42" s="72"/>
      <c r="O42" s="72"/>
      <c r="P42" s="72"/>
    </row>
    <row r="43" spans="2:16" x14ac:dyDescent="0.2">
      <c r="B43" s="62"/>
      <c r="C43" s="56"/>
      <c r="D43" s="56"/>
      <c r="E43" s="56"/>
      <c r="F43" s="376" t="s">
        <v>602</v>
      </c>
      <c r="G43" s="377"/>
      <c r="H43" s="381"/>
      <c r="I43" s="382"/>
      <c r="J43" s="383"/>
      <c r="K43" s="72"/>
      <c r="L43" s="72"/>
      <c r="M43" s="72"/>
      <c r="N43" s="72"/>
      <c r="O43" s="72"/>
      <c r="P43" s="72"/>
    </row>
    <row r="44" spans="2:16" ht="15.75" x14ac:dyDescent="0.25">
      <c r="B44" s="62"/>
      <c r="C44" s="56"/>
      <c r="D44" s="56"/>
      <c r="E44" s="56"/>
      <c r="F44" s="281" t="s">
        <v>5</v>
      </c>
      <c r="G44" s="280"/>
      <c r="H44" s="407" t="s">
        <v>804</v>
      </c>
      <c r="I44" s="382"/>
      <c r="J44" s="383"/>
      <c r="K44" s="72"/>
      <c r="L44" s="72"/>
      <c r="M44" s="72"/>
      <c r="N44" s="72"/>
      <c r="O44" s="72"/>
      <c r="P44" s="72"/>
    </row>
    <row r="45" spans="2:16" x14ac:dyDescent="0.2">
      <c r="B45" s="62"/>
      <c r="F45" s="63"/>
      <c r="G45" s="64"/>
      <c r="H45" s="61"/>
      <c r="I45" s="61"/>
      <c r="J45" s="61"/>
      <c r="K45" s="72"/>
      <c r="L45" s="72"/>
      <c r="M45" s="72"/>
      <c r="N45" s="72"/>
      <c r="O45" s="72"/>
      <c r="P45" s="72"/>
    </row>
    <row r="46" spans="2:16" x14ac:dyDescent="0.2">
      <c r="B46" s="7" t="s">
        <v>161</v>
      </c>
      <c r="C46" s="405" t="s">
        <v>778</v>
      </c>
      <c r="D46" s="406"/>
      <c r="E46" s="406"/>
      <c r="F46" s="406"/>
      <c r="G46" s="406"/>
      <c r="H46" s="406"/>
      <c r="I46" s="406"/>
      <c r="J46" s="406"/>
      <c r="K46" s="72"/>
      <c r="L46" s="72"/>
      <c r="M46" s="72"/>
      <c r="N46" s="72"/>
      <c r="O46" s="72"/>
      <c r="P46" s="72"/>
    </row>
    <row r="47" spans="2:16" ht="26.25" customHeight="1" x14ac:dyDescent="0.2">
      <c r="B47" s="56"/>
      <c r="C47" s="392" t="s">
        <v>603</v>
      </c>
      <c r="D47" s="392"/>
      <c r="E47" s="392"/>
      <c r="F47" s="392"/>
      <c r="G47" s="392"/>
      <c r="H47" s="392"/>
      <c r="I47" s="392"/>
      <c r="J47" s="392"/>
      <c r="K47" s="72"/>
      <c r="L47" s="72"/>
      <c r="M47" s="72"/>
      <c r="N47" s="72"/>
      <c r="O47" s="72"/>
      <c r="P47" s="72"/>
    </row>
    <row r="48" spans="2:16" ht="15.75" x14ac:dyDescent="0.25">
      <c r="B48" s="56"/>
      <c r="D48" s="56"/>
      <c r="F48" s="282" t="s">
        <v>604</v>
      </c>
      <c r="G48" s="280"/>
      <c r="H48" s="381" t="s">
        <v>407</v>
      </c>
      <c r="I48" s="382"/>
      <c r="J48" s="383"/>
      <c r="K48" s="72"/>
      <c r="L48" s="72"/>
      <c r="M48" s="72"/>
      <c r="N48" s="72"/>
      <c r="O48" s="72"/>
      <c r="P48" s="72"/>
    </row>
    <row r="49" spans="1:16" ht="15.75" x14ac:dyDescent="0.25">
      <c r="B49" s="56"/>
      <c r="D49" s="56"/>
      <c r="F49" s="282" t="s">
        <v>605</v>
      </c>
      <c r="G49" s="280"/>
      <c r="H49" s="393" t="s">
        <v>805</v>
      </c>
      <c r="I49" s="394"/>
      <c r="J49" s="395"/>
      <c r="K49" s="72"/>
      <c r="L49" s="72"/>
      <c r="M49" s="72"/>
      <c r="N49" s="72"/>
      <c r="O49" s="72"/>
      <c r="P49" s="72"/>
    </row>
    <row r="50" spans="1:16" ht="15.75" x14ac:dyDescent="0.25">
      <c r="B50" s="56"/>
      <c r="D50" s="56"/>
      <c r="F50" s="282" t="s">
        <v>606</v>
      </c>
      <c r="G50" s="280"/>
      <c r="H50" s="393" t="s">
        <v>806</v>
      </c>
      <c r="I50" s="394"/>
      <c r="J50" s="395"/>
      <c r="K50" s="72"/>
      <c r="L50" s="72"/>
      <c r="M50" s="72"/>
      <c r="N50" s="72"/>
      <c r="O50" s="72"/>
      <c r="P50" s="72"/>
    </row>
    <row r="51" spans="1:16" ht="15.75" x14ac:dyDescent="0.25">
      <c r="B51" s="56"/>
      <c r="D51" s="56"/>
      <c r="E51" s="56"/>
      <c r="F51" s="282" t="s">
        <v>607</v>
      </c>
      <c r="G51" s="280"/>
      <c r="H51" s="393" t="s">
        <v>808</v>
      </c>
      <c r="I51" s="394"/>
      <c r="J51" s="395"/>
      <c r="K51" s="72"/>
      <c r="L51" s="72"/>
      <c r="M51" s="72"/>
      <c r="N51" s="72"/>
      <c r="O51" s="72"/>
      <c r="P51" s="72"/>
    </row>
    <row r="52" spans="1:16" x14ac:dyDescent="0.2">
      <c r="B52" s="56"/>
      <c r="D52" s="56"/>
      <c r="E52" s="56"/>
      <c r="F52" s="282" t="s">
        <v>6</v>
      </c>
      <c r="G52" s="282"/>
      <c r="K52" s="72"/>
      <c r="L52" s="72"/>
      <c r="M52" s="72"/>
      <c r="N52" s="72"/>
      <c r="O52" s="72"/>
      <c r="P52" s="72"/>
    </row>
    <row r="53" spans="1:16" ht="15.75" x14ac:dyDescent="0.25">
      <c r="A53" s="59"/>
      <c r="B53" s="2"/>
      <c r="D53" s="66"/>
      <c r="E53" s="66"/>
      <c r="F53" s="283"/>
      <c r="G53" s="280"/>
      <c r="H53" s="393" t="s">
        <v>797</v>
      </c>
      <c r="I53" s="394"/>
      <c r="J53" s="395"/>
      <c r="K53" s="72"/>
      <c r="L53" s="72"/>
      <c r="M53" s="72"/>
      <c r="N53" s="72"/>
      <c r="O53" s="72"/>
      <c r="P53" s="72"/>
    </row>
    <row r="54" spans="1:16" ht="15.75" x14ac:dyDescent="0.25">
      <c r="B54" s="56"/>
      <c r="D54" s="56"/>
      <c r="E54" s="56"/>
      <c r="F54" s="282" t="s">
        <v>602</v>
      </c>
      <c r="G54" s="280"/>
      <c r="H54" s="393">
        <v>868255045</v>
      </c>
      <c r="I54" s="394"/>
      <c r="J54" s="395"/>
      <c r="K54" s="72"/>
      <c r="L54" s="72"/>
      <c r="M54" s="72"/>
      <c r="N54" s="72"/>
      <c r="O54" s="72"/>
      <c r="P54" s="72"/>
    </row>
    <row r="55" spans="1:16" ht="15.75" x14ac:dyDescent="0.25">
      <c r="B55" s="1"/>
      <c r="D55" s="56"/>
      <c r="E55" s="56"/>
      <c r="F55" s="282" t="s">
        <v>5</v>
      </c>
      <c r="G55" s="280"/>
      <c r="H55" s="393" t="s">
        <v>807</v>
      </c>
      <c r="I55" s="394"/>
      <c r="J55" s="395"/>
      <c r="K55" s="72"/>
      <c r="L55" s="72"/>
      <c r="M55" s="72"/>
      <c r="N55" s="72"/>
      <c r="O55" s="72"/>
      <c r="P55" s="72"/>
    </row>
    <row r="56" spans="1:16" x14ac:dyDescent="0.2">
      <c r="B56" s="62"/>
      <c r="F56" s="63"/>
      <c r="G56" s="64"/>
      <c r="H56" s="61"/>
      <c r="I56" s="61"/>
      <c r="J56" s="61"/>
      <c r="K56" s="72"/>
      <c r="L56" s="72"/>
      <c r="M56" s="72"/>
      <c r="N56" s="72"/>
      <c r="O56" s="72"/>
      <c r="P56" s="72"/>
    </row>
    <row r="57" spans="1:16" x14ac:dyDescent="0.2">
      <c r="A57" s="59"/>
      <c r="B57" s="55" t="s">
        <v>162</v>
      </c>
      <c r="C57" s="55" t="s">
        <v>608</v>
      </c>
      <c r="K57" s="72"/>
      <c r="L57" s="72"/>
      <c r="M57" s="72"/>
      <c r="N57" s="72"/>
      <c r="O57" s="72"/>
      <c r="P57" s="72"/>
    </row>
    <row r="58" spans="1:16" ht="27" customHeight="1" x14ac:dyDescent="0.2">
      <c r="A58" s="68"/>
      <c r="B58" s="69"/>
      <c r="C58" s="390" t="s">
        <v>779</v>
      </c>
      <c r="D58" s="391"/>
      <c r="E58" s="391"/>
      <c r="F58" s="391"/>
      <c r="G58" s="391"/>
      <c r="H58" s="391"/>
      <c r="I58" s="391"/>
      <c r="J58" s="391"/>
      <c r="K58" s="72"/>
      <c r="L58" s="72"/>
      <c r="M58" s="72"/>
      <c r="N58" s="72"/>
      <c r="O58" s="72"/>
      <c r="P58" s="72"/>
    </row>
    <row r="59" spans="1:16" ht="15.75" x14ac:dyDescent="0.25">
      <c r="A59" s="59"/>
      <c r="B59" s="70"/>
      <c r="F59" s="282" t="s">
        <v>604</v>
      </c>
      <c r="G59" s="280"/>
      <c r="H59" s="381" t="s">
        <v>407</v>
      </c>
      <c r="I59" s="382"/>
      <c r="J59" s="383"/>
      <c r="K59" s="72"/>
      <c r="L59" s="72"/>
      <c r="M59" s="72"/>
      <c r="N59" s="72"/>
      <c r="O59" s="72"/>
      <c r="P59" s="72"/>
    </row>
    <row r="60" spans="1:16" ht="15.75" x14ac:dyDescent="0.25">
      <c r="A60" s="59"/>
      <c r="B60" s="70"/>
      <c r="C60" s="55"/>
      <c r="D60" s="56"/>
      <c r="F60" s="282" t="s">
        <v>605</v>
      </c>
      <c r="G60" s="280"/>
      <c r="H60" s="381" t="s">
        <v>805</v>
      </c>
      <c r="I60" s="382"/>
      <c r="J60" s="383"/>
      <c r="K60" s="72"/>
      <c r="L60" s="72"/>
      <c r="M60" s="72"/>
      <c r="N60" s="72"/>
      <c r="O60" s="72"/>
      <c r="P60" s="72"/>
    </row>
    <row r="61" spans="1:16" ht="15.75" x14ac:dyDescent="0.25">
      <c r="A61" s="59"/>
      <c r="B61" s="70"/>
      <c r="C61" s="55"/>
      <c r="D61" s="56"/>
      <c r="F61" s="282" t="s">
        <v>606</v>
      </c>
      <c r="G61" s="280"/>
      <c r="H61" s="381" t="s">
        <v>806</v>
      </c>
      <c r="I61" s="382"/>
      <c r="J61" s="383"/>
      <c r="K61" s="72"/>
      <c r="L61" s="72"/>
      <c r="M61" s="72"/>
      <c r="N61" s="72"/>
      <c r="O61" s="72"/>
      <c r="P61" s="72"/>
    </row>
    <row r="62" spans="1:16" ht="15.75" x14ac:dyDescent="0.25">
      <c r="A62" s="59"/>
      <c r="B62" s="71"/>
      <c r="D62" s="56"/>
      <c r="F62" s="282" t="s">
        <v>5</v>
      </c>
      <c r="G62" s="280"/>
      <c r="H62" s="407" t="s">
        <v>807</v>
      </c>
      <c r="I62" s="382"/>
      <c r="J62" s="383"/>
      <c r="K62" s="72"/>
      <c r="L62" s="72"/>
      <c r="M62" s="72"/>
      <c r="N62" s="72"/>
      <c r="O62" s="72"/>
      <c r="P62" s="72"/>
    </row>
    <row r="63" spans="1:16" ht="15.75" x14ac:dyDescent="0.25">
      <c r="B63" s="56"/>
      <c r="D63" s="56"/>
      <c r="E63" s="56"/>
      <c r="F63" s="282" t="s">
        <v>602</v>
      </c>
      <c r="G63" s="280"/>
      <c r="H63" s="381">
        <v>868255045</v>
      </c>
      <c r="I63" s="382"/>
      <c r="J63" s="383"/>
      <c r="K63" s="72"/>
      <c r="L63" s="72"/>
      <c r="M63" s="72"/>
      <c r="N63" s="72"/>
      <c r="O63" s="72"/>
      <c r="P63" s="72"/>
    </row>
    <row r="64" spans="1:16" x14ac:dyDescent="0.2">
      <c r="A64" s="59"/>
      <c r="B64" s="70"/>
      <c r="F64" s="374" t="s">
        <v>596</v>
      </c>
      <c r="G64" s="375"/>
      <c r="H64" s="381" t="s">
        <v>801</v>
      </c>
      <c r="I64" s="382"/>
      <c r="J64" s="383"/>
      <c r="K64" s="72"/>
      <c r="L64" s="72"/>
      <c r="M64" s="72"/>
      <c r="N64" s="72"/>
      <c r="O64" s="72"/>
      <c r="P64" s="72"/>
    </row>
    <row r="65" spans="1:16" x14ac:dyDescent="0.2">
      <c r="A65" s="59"/>
      <c r="B65" s="3"/>
      <c r="F65" s="374" t="s">
        <v>597</v>
      </c>
      <c r="G65" s="375"/>
      <c r="H65" s="381"/>
      <c r="I65" s="382"/>
      <c r="J65" s="383"/>
      <c r="K65" s="72"/>
      <c r="L65" s="72"/>
      <c r="M65" s="72"/>
      <c r="N65" s="72"/>
      <c r="O65" s="72"/>
      <c r="P65" s="72"/>
    </row>
    <row r="66" spans="1:16" ht="15.75" x14ac:dyDescent="0.25">
      <c r="A66" s="59"/>
      <c r="B66" s="3"/>
      <c r="F66" s="284" t="s">
        <v>598</v>
      </c>
      <c r="G66" s="280"/>
      <c r="H66" s="381" t="s">
        <v>802</v>
      </c>
      <c r="I66" s="382"/>
      <c r="J66" s="383"/>
      <c r="K66" s="72"/>
      <c r="L66" s="72"/>
      <c r="M66" s="72"/>
      <c r="N66" s="72"/>
      <c r="O66" s="72"/>
      <c r="P66" s="72"/>
    </row>
    <row r="67" spans="1:16" x14ac:dyDescent="0.2">
      <c r="A67" s="59"/>
      <c r="B67" s="3"/>
      <c r="F67" s="374" t="s">
        <v>599</v>
      </c>
      <c r="G67" s="375"/>
      <c r="H67" s="381"/>
      <c r="I67" s="382"/>
      <c r="J67" s="383"/>
      <c r="K67" s="72"/>
      <c r="L67" s="72"/>
      <c r="M67" s="72"/>
      <c r="N67" s="72"/>
      <c r="O67" s="72"/>
      <c r="P67" s="72"/>
    </row>
    <row r="68" spans="1:16" ht="15.75" x14ac:dyDescent="0.25">
      <c r="A68" s="59"/>
      <c r="B68" s="3"/>
      <c r="F68" s="284" t="s">
        <v>600</v>
      </c>
      <c r="G68" s="280"/>
      <c r="H68" s="381" t="s">
        <v>803</v>
      </c>
      <c r="I68" s="382"/>
      <c r="J68" s="383"/>
      <c r="K68" s="72"/>
      <c r="L68" s="72"/>
      <c r="M68" s="72"/>
      <c r="N68" s="72"/>
      <c r="O68" s="72"/>
      <c r="P68" s="72"/>
    </row>
    <row r="69" spans="1:16" ht="15.75" x14ac:dyDescent="0.25">
      <c r="A69" s="59"/>
      <c r="B69" s="3"/>
      <c r="F69" s="284" t="s">
        <v>601</v>
      </c>
      <c r="G69" s="280"/>
      <c r="H69" s="381" t="s">
        <v>673</v>
      </c>
      <c r="I69" s="382"/>
      <c r="J69" s="383"/>
      <c r="K69" s="72"/>
      <c r="L69" s="72"/>
      <c r="M69" s="72"/>
      <c r="N69" s="72"/>
      <c r="O69" s="72"/>
      <c r="P69" s="72"/>
    </row>
    <row r="70" spans="1:16" s="59" customFormat="1" x14ac:dyDescent="0.2">
      <c r="B70" s="104"/>
      <c r="F70" s="105"/>
      <c r="G70" s="105"/>
      <c r="H70" s="110"/>
      <c r="I70" s="110"/>
      <c r="J70" s="110"/>
      <c r="K70" s="130"/>
      <c r="L70" s="130"/>
      <c r="M70" s="130"/>
      <c r="N70" s="130"/>
      <c r="O70" s="130"/>
      <c r="P70" s="130"/>
    </row>
    <row r="71" spans="1:16" ht="15.75" x14ac:dyDescent="0.25">
      <c r="B71" s="54">
        <v>3</v>
      </c>
      <c r="C71" s="48" t="s">
        <v>609</v>
      </c>
      <c r="D71" s="48"/>
      <c r="E71" s="48"/>
      <c r="F71" s="48"/>
      <c r="G71" s="48"/>
      <c r="H71" s="48"/>
      <c r="I71" s="48"/>
      <c r="J71" s="48"/>
      <c r="K71" s="323"/>
      <c r="L71" s="72"/>
      <c r="M71" s="72"/>
      <c r="N71" s="72"/>
      <c r="O71" s="72"/>
      <c r="P71" s="72"/>
    </row>
    <row r="73" spans="1:16" x14ac:dyDescent="0.2">
      <c r="B73" s="14" t="s">
        <v>510</v>
      </c>
      <c r="C73" s="111" t="s">
        <v>777</v>
      </c>
      <c r="D73" s="14"/>
      <c r="E73" s="14"/>
      <c r="F73" s="63"/>
      <c r="G73" s="64"/>
      <c r="H73" s="61"/>
      <c r="I73" s="61"/>
      <c r="J73" s="61"/>
      <c r="K73" s="72"/>
      <c r="L73" s="72"/>
      <c r="M73" s="72"/>
      <c r="N73" s="72"/>
      <c r="O73" s="72"/>
      <c r="P73" s="72"/>
    </row>
    <row r="74" spans="1:16" ht="15.75" x14ac:dyDescent="0.25">
      <c r="A74" s="59"/>
      <c r="B74" s="70"/>
      <c r="C74" s="55"/>
      <c r="D74" s="56"/>
      <c r="F74" s="282" t="s">
        <v>611</v>
      </c>
      <c r="G74" s="280"/>
      <c r="H74" s="381" t="s">
        <v>836</v>
      </c>
      <c r="I74" s="382"/>
      <c r="J74" s="383"/>
      <c r="K74" s="72"/>
      <c r="L74" s="72"/>
      <c r="M74" s="72"/>
      <c r="N74" s="72"/>
      <c r="O74" s="72"/>
      <c r="P74" s="72"/>
    </row>
    <row r="75" spans="1:16" x14ac:dyDescent="0.2">
      <c r="A75" s="59"/>
      <c r="B75" s="70"/>
      <c r="F75" s="374" t="s">
        <v>596</v>
      </c>
      <c r="G75" s="375"/>
      <c r="H75" s="381" t="s">
        <v>837</v>
      </c>
      <c r="I75" s="382"/>
      <c r="J75" s="383"/>
      <c r="K75" s="72"/>
      <c r="L75" s="72"/>
      <c r="M75" s="72"/>
      <c r="N75" s="72"/>
      <c r="O75" s="72"/>
      <c r="P75" s="72"/>
    </row>
    <row r="76" spans="1:16" x14ac:dyDescent="0.2">
      <c r="A76" s="59"/>
      <c r="B76" s="3"/>
      <c r="F76" s="374" t="s">
        <v>597</v>
      </c>
      <c r="G76" s="375"/>
      <c r="H76" s="381"/>
      <c r="I76" s="382"/>
      <c r="J76" s="383"/>
      <c r="K76" s="72"/>
      <c r="L76" s="72"/>
      <c r="M76" s="72"/>
      <c r="N76" s="72"/>
      <c r="O76" s="72"/>
      <c r="P76" s="72"/>
    </row>
    <row r="77" spans="1:16" ht="15.75" x14ac:dyDescent="0.25">
      <c r="A77" s="59"/>
      <c r="B77" s="3"/>
      <c r="F77" s="284" t="s">
        <v>598</v>
      </c>
      <c r="G77" s="280"/>
      <c r="H77" s="381" t="s">
        <v>838</v>
      </c>
      <c r="I77" s="382"/>
      <c r="J77" s="383"/>
      <c r="K77" s="72"/>
      <c r="L77" s="72"/>
      <c r="M77" s="72"/>
      <c r="N77" s="72"/>
      <c r="O77" s="72"/>
      <c r="P77" s="72"/>
    </row>
    <row r="78" spans="1:16" x14ac:dyDescent="0.2">
      <c r="A78" s="59"/>
      <c r="B78" s="3"/>
      <c r="F78" s="374" t="s">
        <v>599</v>
      </c>
      <c r="G78" s="375"/>
      <c r="H78" s="381"/>
      <c r="I78" s="382"/>
      <c r="J78" s="383"/>
      <c r="K78" s="72"/>
      <c r="L78" s="72"/>
      <c r="M78" s="72"/>
      <c r="N78" s="72"/>
      <c r="O78" s="72"/>
      <c r="P78" s="72"/>
    </row>
    <row r="79" spans="1:16" ht="15.75" x14ac:dyDescent="0.25">
      <c r="A79" s="59"/>
      <c r="B79" s="3"/>
      <c r="F79" s="284" t="s">
        <v>600</v>
      </c>
      <c r="G79" s="280"/>
      <c r="H79" s="381" t="s">
        <v>839</v>
      </c>
      <c r="I79" s="382"/>
      <c r="J79" s="383"/>
      <c r="K79" s="72"/>
      <c r="L79" s="72"/>
      <c r="M79" s="72"/>
      <c r="N79" s="72"/>
      <c r="O79" s="72"/>
      <c r="P79" s="72"/>
    </row>
    <row r="80" spans="1:16" ht="15.75" x14ac:dyDescent="0.25">
      <c r="A80" s="59"/>
      <c r="B80" s="3"/>
      <c r="F80" s="284" t="s">
        <v>601</v>
      </c>
      <c r="G80" s="280"/>
      <c r="H80" s="381" t="s">
        <v>684</v>
      </c>
      <c r="I80" s="382"/>
      <c r="J80" s="383"/>
      <c r="K80" s="72"/>
      <c r="L80" s="72"/>
      <c r="M80" s="72"/>
      <c r="N80" s="72"/>
      <c r="O80" s="72"/>
      <c r="P80" s="72"/>
    </row>
    <row r="81" spans="1:16" x14ac:dyDescent="0.2">
      <c r="B81" s="111"/>
      <c r="C81" s="14"/>
      <c r="D81" s="14"/>
      <c r="E81" s="14"/>
      <c r="F81" s="63"/>
      <c r="G81" s="64"/>
      <c r="H81" s="67"/>
      <c r="I81" s="67"/>
      <c r="J81" s="67"/>
      <c r="K81" s="72"/>
      <c r="L81" s="72"/>
      <c r="M81" s="72"/>
      <c r="N81" s="72"/>
      <c r="O81" s="72"/>
      <c r="P81" s="72"/>
    </row>
    <row r="82" spans="1:16" x14ac:dyDescent="0.2">
      <c r="B82" s="14" t="s">
        <v>512</v>
      </c>
      <c r="C82" s="14" t="s">
        <v>610</v>
      </c>
      <c r="D82" s="14"/>
      <c r="E82" s="14"/>
      <c r="F82" s="63"/>
      <c r="G82" s="64"/>
      <c r="H82" s="67"/>
      <c r="I82" s="67"/>
      <c r="J82" s="67"/>
      <c r="K82" s="72"/>
      <c r="L82" s="72"/>
      <c r="M82" s="72"/>
      <c r="N82" s="72"/>
      <c r="O82" s="72"/>
      <c r="P82" s="72"/>
    </row>
    <row r="83" spans="1:16" ht="24" customHeight="1" x14ac:dyDescent="0.2">
      <c r="B83" s="3"/>
      <c r="C83" s="391" t="s">
        <v>612</v>
      </c>
      <c r="D83" s="391"/>
      <c r="E83" s="391"/>
      <c r="F83" s="391"/>
      <c r="G83" s="391"/>
      <c r="H83" s="391"/>
      <c r="I83" s="391"/>
      <c r="J83" s="391"/>
      <c r="K83" s="72"/>
      <c r="L83" s="72"/>
      <c r="M83" s="72"/>
      <c r="N83" s="72"/>
      <c r="O83" s="72"/>
      <c r="P83" s="72"/>
    </row>
    <row r="84" spans="1:16" x14ac:dyDescent="0.2">
      <c r="A84" s="59"/>
      <c r="F84" s="282" t="s">
        <v>604</v>
      </c>
      <c r="G84" s="12"/>
      <c r="H84" s="381" t="s">
        <v>407</v>
      </c>
      <c r="I84" s="382"/>
      <c r="J84" s="383"/>
      <c r="K84" s="323"/>
      <c r="L84" s="72"/>
      <c r="M84" s="72"/>
      <c r="N84" s="72"/>
      <c r="O84" s="72"/>
      <c r="P84" s="72"/>
    </row>
    <row r="85" spans="1:16" x14ac:dyDescent="0.2">
      <c r="A85" s="59"/>
      <c r="F85" s="282" t="s">
        <v>605</v>
      </c>
      <c r="G85" s="12"/>
      <c r="H85" s="381" t="s">
        <v>840</v>
      </c>
      <c r="I85" s="382"/>
      <c r="J85" s="383"/>
      <c r="K85" s="72"/>
      <c r="L85" s="72"/>
      <c r="M85" s="72"/>
      <c r="N85" s="72"/>
      <c r="O85" s="72"/>
      <c r="P85" s="72"/>
    </row>
    <row r="86" spans="1:16" x14ac:dyDescent="0.2">
      <c r="A86" s="59"/>
      <c r="B86" s="3"/>
      <c r="F86" s="282" t="s">
        <v>606</v>
      </c>
      <c r="G86" s="12"/>
      <c r="H86" s="381" t="s">
        <v>841</v>
      </c>
      <c r="I86" s="382"/>
      <c r="J86" s="383"/>
      <c r="K86" s="72"/>
      <c r="L86" s="72"/>
      <c r="M86" s="72"/>
      <c r="N86" s="72"/>
      <c r="O86" s="72"/>
      <c r="P86" s="72"/>
    </row>
    <row r="87" spans="1:16" x14ac:dyDescent="0.2">
      <c r="A87" s="59"/>
      <c r="B87" s="71"/>
      <c r="D87" s="56"/>
      <c r="F87" s="282" t="s">
        <v>5</v>
      </c>
      <c r="G87" s="12"/>
      <c r="H87" s="407" t="s">
        <v>842</v>
      </c>
      <c r="I87" s="382"/>
      <c r="J87" s="383"/>
      <c r="K87" s="72"/>
      <c r="L87" s="72"/>
      <c r="M87" s="72"/>
      <c r="N87" s="72"/>
      <c r="O87" s="72"/>
      <c r="P87" s="72"/>
    </row>
    <row r="88" spans="1:16" x14ac:dyDescent="0.2">
      <c r="A88" s="59"/>
      <c r="B88" s="71"/>
      <c r="D88" s="56"/>
      <c r="F88" s="282" t="s">
        <v>602</v>
      </c>
      <c r="G88" s="12"/>
      <c r="H88" s="408" t="s">
        <v>843</v>
      </c>
      <c r="I88" s="382"/>
      <c r="J88" s="383"/>
      <c r="K88" s="72"/>
      <c r="L88" s="72"/>
      <c r="M88" s="72"/>
      <c r="N88" s="72"/>
      <c r="O88" s="72"/>
      <c r="P88" s="72"/>
    </row>
    <row r="89" spans="1:16" x14ac:dyDescent="0.2">
      <c r="B89" s="111"/>
      <c r="C89" s="14"/>
      <c r="D89" s="14"/>
      <c r="E89" s="14"/>
      <c r="F89" s="63"/>
      <c r="G89" s="64"/>
      <c r="H89" s="67"/>
      <c r="I89" s="67"/>
      <c r="J89" s="67"/>
      <c r="K89" s="72"/>
      <c r="L89" s="72"/>
      <c r="M89" s="72"/>
      <c r="N89" s="72"/>
      <c r="O89" s="72"/>
      <c r="P89" s="72"/>
    </row>
    <row r="90" spans="1:16" x14ac:dyDescent="0.2">
      <c r="B90" s="14" t="s">
        <v>521</v>
      </c>
      <c r="C90" s="14" t="s">
        <v>613</v>
      </c>
      <c r="D90" s="14"/>
      <c r="E90" s="14"/>
      <c r="F90" s="63"/>
      <c r="G90" s="64"/>
      <c r="H90" s="67"/>
      <c r="I90" s="67"/>
      <c r="J90" s="67"/>
      <c r="K90" s="72"/>
      <c r="L90" s="72"/>
      <c r="M90" s="72"/>
      <c r="N90" s="72"/>
      <c r="O90" s="72"/>
      <c r="P90" s="72"/>
    </row>
    <row r="91" spans="1:16" x14ac:dyDescent="0.2">
      <c r="A91" s="59"/>
      <c r="B91" s="71"/>
      <c r="C91" s="21" t="s">
        <v>614</v>
      </c>
      <c r="D91" s="56"/>
      <c r="F91" s="55"/>
      <c r="G91" s="12"/>
      <c r="H91" s="381" t="s">
        <v>673</v>
      </c>
      <c r="I91" s="382"/>
      <c r="J91" s="383"/>
      <c r="K91" s="323"/>
      <c r="L91" s="72"/>
      <c r="M91" s="72"/>
      <c r="N91" s="72"/>
      <c r="O91" s="72"/>
      <c r="P91" s="72"/>
    </row>
    <row r="92" spans="1:16" x14ac:dyDescent="0.2">
      <c r="A92" s="59"/>
      <c r="B92" s="71"/>
      <c r="C92" s="21" t="s">
        <v>615</v>
      </c>
      <c r="D92" s="56"/>
      <c r="F92" s="55"/>
      <c r="G92" s="12"/>
      <c r="H92" s="381" t="s">
        <v>834</v>
      </c>
      <c r="I92" s="382"/>
      <c r="J92" s="383"/>
      <c r="K92" s="72"/>
      <c r="L92" s="72"/>
      <c r="M92" s="72"/>
      <c r="N92" s="72"/>
      <c r="O92" s="72"/>
      <c r="P92" s="72"/>
    </row>
    <row r="93" spans="1:16" ht="24" customHeight="1" x14ac:dyDescent="0.2">
      <c r="B93" s="3"/>
      <c r="C93" s="391" t="s">
        <v>616</v>
      </c>
      <c r="D93" s="391"/>
      <c r="E93" s="391"/>
      <c r="F93" s="391"/>
      <c r="G93" s="391"/>
      <c r="H93" s="391"/>
      <c r="I93" s="391"/>
      <c r="J93" s="391"/>
      <c r="K93" s="72"/>
      <c r="L93" s="72"/>
      <c r="M93" s="72"/>
      <c r="N93" s="72"/>
      <c r="O93" s="72"/>
      <c r="P93" s="72"/>
    </row>
    <row r="94" spans="1:16" x14ac:dyDescent="0.2">
      <c r="B94" s="111"/>
      <c r="C94" s="14"/>
      <c r="D94" s="14"/>
      <c r="E94" s="14"/>
      <c r="F94" s="63"/>
      <c r="G94" s="64"/>
      <c r="H94" s="67"/>
      <c r="I94" s="67"/>
      <c r="J94" s="67"/>
      <c r="K94" s="72"/>
      <c r="L94" s="72"/>
      <c r="M94" s="72"/>
      <c r="N94" s="72"/>
      <c r="O94" s="72"/>
      <c r="P94" s="72"/>
    </row>
    <row r="95" spans="1:16" x14ac:dyDescent="0.2">
      <c r="A95" s="59"/>
      <c r="B95" s="3"/>
      <c r="C95" s="55"/>
      <c r="D95" s="56"/>
      <c r="E95" s="56"/>
      <c r="F95" s="72"/>
      <c r="G95" s="72"/>
      <c r="H95" s="67"/>
      <c r="I95" s="67"/>
      <c r="J95" s="67"/>
    </row>
    <row r="96" spans="1:16" x14ac:dyDescent="0.2">
      <c r="B96" s="59"/>
      <c r="C96" s="378" t="s">
        <v>516</v>
      </c>
      <c r="D96" s="378"/>
      <c r="E96" s="378"/>
      <c r="F96" s="378"/>
      <c r="G96" s="378"/>
      <c r="H96" s="353"/>
      <c r="I96" s="353"/>
      <c r="J96" s="59"/>
    </row>
    <row r="104" spans="1:1" ht="15.75" x14ac:dyDescent="0.25">
      <c r="A104" s="73"/>
    </row>
  </sheetData>
  <sheetProtection formatRows="0" insertRows="0"/>
  <mergeCells count="85">
    <mergeCell ref="H65:J65"/>
    <mergeCell ref="C93:J93"/>
    <mergeCell ref="C7:J7"/>
    <mergeCell ref="H43:J43"/>
    <mergeCell ref="H87:J87"/>
    <mergeCell ref="H88:J88"/>
    <mergeCell ref="H84:J84"/>
    <mergeCell ref="H85:J85"/>
    <mergeCell ref="H44:J44"/>
    <mergeCell ref="H86:J86"/>
    <mergeCell ref="H92:J92"/>
    <mergeCell ref="H40:J40"/>
    <mergeCell ref="H41:J41"/>
    <mergeCell ref="H42:J42"/>
    <mergeCell ref="C30:J30"/>
    <mergeCell ref="H31:J31"/>
    <mergeCell ref="H80:J80"/>
    <mergeCell ref="H91:J91"/>
    <mergeCell ref="H59:J59"/>
    <mergeCell ref="H60:J60"/>
    <mergeCell ref="H74:J74"/>
    <mergeCell ref="H75:J75"/>
    <mergeCell ref="H76:J76"/>
    <mergeCell ref="H77:J77"/>
    <mergeCell ref="H61:J61"/>
    <mergeCell ref="H64:J64"/>
    <mergeCell ref="C83:J83"/>
    <mergeCell ref="H69:J69"/>
    <mergeCell ref="H62:J62"/>
    <mergeCell ref="H68:J68"/>
    <mergeCell ref="H79:J79"/>
    <mergeCell ref="H78:J78"/>
    <mergeCell ref="H66:J66"/>
    <mergeCell ref="H67:J67"/>
    <mergeCell ref="H63:J63"/>
    <mergeCell ref="B2:J2"/>
    <mergeCell ref="H17:J17"/>
    <mergeCell ref="C17:G17"/>
    <mergeCell ref="C16:J16"/>
    <mergeCell ref="H11:J11"/>
    <mergeCell ref="C12:J12"/>
    <mergeCell ref="C13:J13"/>
    <mergeCell ref="H34:J34"/>
    <mergeCell ref="C26:G26"/>
    <mergeCell ref="H37:J37"/>
    <mergeCell ref="C14:G14"/>
    <mergeCell ref="C46:J46"/>
    <mergeCell ref="H39:J39"/>
    <mergeCell ref="H38:J38"/>
    <mergeCell ref="C11:F11"/>
    <mergeCell ref="C6:G6"/>
    <mergeCell ref="H6:J6"/>
    <mergeCell ref="C28:G28"/>
    <mergeCell ref="H14:J14"/>
    <mergeCell ref="C25:J25"/>
    <mergeCell ref="H26:J26"/>
    <mergeCell ref="C47:J47"/>
    <mergeCell ref="H54:J54"/>
    <mergeCell ref="H53:J53"/>
    <mergeCell ref="H55:J55"/>
    <mergeCell ref="H48:J48"/>
    <mergeCell ref="H49:J49"/>
    <mergeCell ref="H50:J50"/>
    <mergeCell ref="H51:J51"/>
    <mergeCell ref="F40:G40"/>
    <mergeCell ref="F43:G43"/>
    <mergeCell ref="F64:G64"/>
    <mergeCell ref="C96:I96"/>
    <mergeCell ref="C19:J19"/>
    <mergeCell ref="C20:G21"/>
    <mergeCell ref="H20:J20"/>
    <mergeCell ref="C22:J22"/>
    <mergeCell ref="C36:J36"/>
    <mergeCell ref="H33:J33"/>
    <mergeCell ref="C23:G23"/>
    <mergeCell ref="H23:J23"/>
    <mergeCell ref="H28:J28"/>
    <mergeCell ref="C29:J29"/>
    <mergeCell ref="H32:J32"/>
    <mergeCell ref="C58:J58"/>
    <mergeCell ref="F78:G78"/>
    <mergeCell ref="F65:G65"/>
    <mergeCell ref="F67:G67"/>
    <mergeCell ref="F75:G75"/>
    <mergeCell ref="F76:G76"/>
  </mergeCells>
  <phoneticPr fontId="8" type="noConversion"/>
  <conditionalFormatting sqref="C22">
    <cfRule type="expression" dxfId="14" priority="1" stopIfTrue="1">
      <formula>IF(H20="",0,IF(H20="n/a",0,1))</formula>
    </cfRule>
  </conditionalFormatting>
  <conditionalFormatting sqref="C23">
    <cfRule type="expression" dxfId="13" priority="2" stopIfTrue="1">
      <formula>IF(H20="",0,IF(H20="n/a",0,1))</formula>
    </cfRule>
  </conditionalFormatting>
  <conditionalFormatting sqref="H23:J23">
    <cfRule type="expression" dxfId="12" priority="3" stopIfTrue="1">
      <formula>IF($H$20="",0,IF($H$20="n/a",0,1))</formula>
    </cfRule>
  </conditionalFormatting>
  <dataValidations count="6">
    <dataValidation type="list" allowBlank="1" showInputMessage="1" showErrorMessage="1" sqref="H69:J69 H80:J80 H42:J42">
      <formula1>worldcountries</formula1>
    </dataValidation>
    <dataValidation type="list" allowBlank="1" showInputMessage="1" showErrorMessage="1" sqref="H91:J91 H26:J26">
      <formula1>memberstates</formula1>
    </dataValidation>
    <dataValidation type="list" allowBlank="1" showInputMessage="1" showErrorMessage="1" sqref="H84:J84 H59:J59 H48">
      <formula1>Title</formula1>
    </dataValidation>
    <dataValidation type="list" allowBlank="1" showInputMessage="1" showErrorMessage="1" sqref="H32:J32 H34:J34">
      <formula1>aviationauthorities</formula1>
    </dataValidation>
    <dataValidation type="list" allowBlank="1" showInputMessage="1" showErrorMessage="1" sqref="H28:J28">
      <formula1>CompetentAuthorities</formula1>
    </dataValidation>
    <dataValidation type="list" allowBlank="1" showInputMessage="1" showErrorMessage="1" sqref="H20:J20 H23">
      <formula1>notapplicable</formula1>
    </dataValidation>
  </dataValidations>
  <hyperlinks>
    <hyperlink ref="C96:G96" location="'Emissions overview'!A1" display="&lt;&lt;&lt; Click here to proceed to section 4 &quot;Information about the monitoring plan&quot; &gt;&gt;&gt;"/>
    <hyperlink ref="C96:I96" location="'Išmetamųjų ŠESD duomenų apž.'!B4:J4" display="&lt;&lt;&lt; Spauskite čia ir pateksite į  4 dalį „Informacija apie apskaitos planą“ &gt;&gt;&gt;"/>
    <hyperlink ref="H44" r:id="rId1"/>
    <hyperlink ref="H62" r:id="rId2"/>
    <hyperlink ref="H87" r:id="rId3"/>
  </hyperlinks>
  <pageMargins left="0.78740157480314965" right="0.78740157480314965" top="0.78740157480314965" bottom="0.78740157480314965" header="0.39370078740157483" footer="0.39370078740157483"/>
  <pageSetup paperSize="9" scale="81" fitToHeight="3" orientation="portrait" verticalDpi="200" r:id="rId4"/>
  <headerFooter alignWithMargins="0">
    <oddFooter>&amp;L&amp;F&amp;C&amp;A&amp;R&amp;P / &amp;N</oddFooter>
  </headerFooter>
  <rowBreaks count="1" manualBreakCount="1">
    <brk id="45"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U102"/>
  <sheetViews>
    <sheetView showGridLines="0" topLeftCell="B17" zoomScaleNormal="100" zoomScaleSheetLayoutView="140" workbookViewId="0">
      <selection activeCell="M67" sqref="M67"/>
    </sheetView>
  </sheetViews>
  <sheetFormatPr defaultRowHeight="12.75" x14ac:dyDescent="0.2"/>
  <cols>
    <col min="1" max="1" width="3.140625" style="6" hidden="1" customWidth="1"/>
    <col min="2" max="2" width="4.140625" style="6" customWidth="1"/>
    <col min="3" max="6" width="12.7109375" style="6" customWidth="1"/>
    <col min="7" max="7" width="16.5703125" style="6" customWidth="1"/>
    <col min="8" max="10" width="12.7109375" style="6" customWidth="1"/>
    <col min="11" max="11" width="9.140625" style="194"/>
    <col min="12" max="12" width="9.140625" style="150" hidden="1" customWidth="1"/>
    <col min="13" max="15" width="9.140625" style="150"/>
    <col min="16" max="16" width="9.140625" style="145"/>
    <col min="17" max="16384" width="9.140625" style="6"/>
  </cols>
  <sheetData>
    <row r="1" spans="2:16" x14ac:dyDescent="0.2">
      <c r="B1" s="137"/>
      <c r="C1" s="13"/>
      <c r="D1" s="13"/>
      <c r="E1" s="138"/>
      <c r="F1" s="138"/>
      <c r="K1" s="66"/>
      <c r="L1" s="118"/>
      <c r="M1" s="118"/>
      <c r="N1" s="118"/>
      <c r="O1" s="118"/>
      <c r="P1" s="118"/>
    </row>
    <row r="2" spans="2:16" ht="23.25" customHeight="1" x14ac:dyDescent="0.2">
      <c r="B2" s="432" t="s">
        <v>796</v>
      </c>
      <c r="C2" s="370"/>
      <c r="D2" s="370"/>
      <c r="E2" s="370"/>
      <c r="F2" s="370"/>
      <c r="G2" s="370"/>
      <c r="H2" s="370"/>
      <c r="I2" s="370"/>
      <c r="J2" s="370"/>
      <c r="K2" s="66"/>
      <c r="L2" s="128" t="s">
        <v>126</v>
      </c>
      <c r="M2" s="118"/>
      <c r="N2" s="118"/>
      <c r="O2" s="118"/>
      <c r="P2" s="118"/>
    </row>
    <row r="3" spans="2:16" x14ac:dyDescent="0.2">
      <c r="K3" s="66"/>
      <c r="L3" s="139" t="s">
        <v>127</v>
      </c>
      <c r="M3" s="118"/>
      <c r="N3" s="118"/>
      <c r="O3" s="118"/>
      <c r="P3" s="118"/>
    </row>
    <row r="4" spans="2:16" ht="15.75" x14ac:dyDescent="0.2">
      <c r="B4" s="140">
        <v>4</v>
      </c>
      <c r="C4" s="409" t="s">
        <v>617</v>
      </c>
      <c r="D4" s="409"/>
      <c r="E4" s="409"/>
      <c r="F4" s="409"/>
      <c r="G4" s="409"/>
      <c r="H4" s="409"/>
      <c r="I4" s="409"/>
      <c r="J4" s="409"/>
      <c r="K4" s="66"/>
      <c r="L4" s="118"/>
      <c r="M4" s="118"/>
      <c r="N4" s="118"/>
      <c r="O4" s="118"/>
      <c r="P4" s="118"/>
    </row>
    <row r="5" spans="2:16" x14ac:dyDescent="0.2">
      <c r="B5" s="141"/>
      <c r="F5" s="64"/>
      <c r="G5" s="64"/>
      <c r="I5" s="142"/>
      <c r="K5" s="66"/>
      <c r="L5" s="118"/>
      <c r="M5" s="118"/>
      <c r="N5" s="118"/>
      <c r="O5" s="118"/>
      <c r="P5" s="118"/>
    </row>
    <row r="6" spans="2:16" x14ac:dyDescent="0.2">
      <c r="B6" s="7" t="s">
        <v>149</v>
      </c>
      <c r="C6" s="410" t="s">
        <v>618</v>
      </c>
      <c r="D6" s="343"/>
      <c r="E6" s="343"/>
      <c r="F6" s="343"/>
      <c r="G6" s="411"/>
      <c r="H6" s="414" t="s">
        <v>835</v>
      </c>
      <c r="I6" s="415"/>
      <c r="J6" s="416"/>
      <c r="K6" s="66"/>
      <c r="L6" s="118"/>
      <c r="M6" s="118"/>
      <c r="N6" s="118"/>
      <c r="O6" s="118"/>
      <c r="P6" s="118"/>
    </row>
    <row r="7" spans="2:16" x14ac:dyDescent="0.2">
      <c r="B7" s="1"/>
      <c r="C7" s="55"/>
      <c r="D7" s="56"/>
      <c r="E7" s="56"/>
      <c r="K7" s="66"/>
      <c r="L7" s="118"/>
      <c r="M7" s="118"/>
      <c r="N7" s="118"/>
      <c r="O7" s="118"/>
      <c r="P7" s="118"/>
    </row>
    <row r="8" spans="2:16" x14ac:dyDescent="0.2">
      <c r="B8" s="7" t="s">
        <v>150</v>
      </c>
      <c r="C8" s="412" t="s">
        <v>619</v>
      </c>
      <c r="D8" s="343"/>
      <c r="E8" s="343"/>
      <c r="F8" s="343"/>
      <c r="G8" s="411"/>
      <c r="H8" s="381">
        <v>1.1000000000000001</v>
      </c>
      <c r="I8" s="382"/>
      <c r="J8" s="383"/>
      <c r="K8" s="66"/>
      <c r="L8" s="118"/>
      <c r="M8" s="118"/>
      <c r="N8" s="118"/>
      <c r="O8" s="118"/>
      <c r="P8" s="118"/>
    </row>
    <row r="9" spans="2:16" x14ac:dyDescent="0.2">
      <c r="B9" s="141"/>
      <c r="F9" s="64"/>
      <c r="G9" s="64"/>
      <c r="I9" s="142"/>
      <c r="K9" s="66"/>
      <c r="L9" s="118"/>
      <c r="M9" s="118"/>
      <c r="N9" s="118"/>
      <c r="O9" s="118"/>
      <c r="P9" s="118"/>
    </row>
    <row r="10" spans="2:16" ht="17.25" customHeight="1" x14ac:dyDescent="0.2">
      <c r="B10" s="7" t="s">
        <v>156</v>
      </c>
      <c r="C10" s="412" t="s">
        <v>620</v>
      </c>
      <c r="D10" s="343"/>
      <c r="E10" s="343"/>
      <c r="F10" s="343"/>
      <c r="G10" s="343"/>
      <c r="H10" s="343"/>
      <c r="I10" s="343"/>
      <c r="J10" s="343"/>
      <c r="K10" s="66"/>
      <c r="L10" s="118"/>
      <c r="M10" s="118"/>
      <c r="N10" s="118"/>
      <c r="O10" s="118"/>
      <c r="P10" s="118"/>
    </row>
    <row r="11" spans="2:16" x14ac:dyDescent="0.2">
      <c r="B11" s="7"/>
      <c r="C11" s="143"/>
      <c r="D11" s="143"/>
      <c r="E11" s="100"/>
      <c r="F11" s="10"/>
      <c r="G11" s="11"/>
      <c r="H11" s="11"/>
      <c r="I11" s="11"/>
      <c r="J11" s="11"/>
      <c r="K11" s="66"/>
      <c r="L11" s="118"/>
      <c r="M11" s="118"/>
      <c r="N11" s="118"/>
      <c r="O11" s="118"/>
      <c r="P11" s="118"/>
    </row>
    <row r="12" spans="2:16" x14ac:dyDescent="0.2">
      <c r="B12" s="7"/>
      <c r="C12" s="143"/>
      <c r="D12" s="143"/>
      <c r="E12" s="100"/>
      <c r="F12" s="10"/>
      <c r="G12" s="11"/>
      <c r="H12" s="11"/>
      <c r="I12" s="11"/>
      <c r="J12" s="11"/>
      <c r="K12" s="66"/>
      <c r="L12" s="144">
        <v>3</v>
      </c>
      <c r="M12" s="118"/>
      <c r="N12" s="118"/>
      <c r="O12" s="118"/>
      <c r="P12" s="118"/>
    </row>
    <row r="13" spans="2:16" x14ac:dyDescent="0.2">
      <c r="B13" s="141"/>
      <c r="F13" s="64"/>
      <c r="G13" s="64"/>
      <c r="I13" s="142"/>
      <c r="K13" s="66"/>
      <c r="L13" s="118"/>
      <c r="M13" s="118"/>
      <c r="N13" s="118"/>
      <c r="O13" s="118"/>
      <c r="P13" s="118"/>
    </row>
    <row r="14" spans="2:16" ht="42" customHeight="1" x14ac:dyDescent="0.2">
      <c r="B14" s="7" t="s">
        <v>157</v>
      </c>
      <c r="C14" s="418" t="s">
        <v>7</v>
      </c>
      <c r="D14" s="418"/>
      <c r="E14" s="418"/>
      <c r="F14" s="418"/>
      <c r="G14" s="418"/>
      <c r="H14" s="418"/>
      <c r="I14" s="418"/>
      <c r="J14" s="418"/>
      <c r="K14" s="66"/>
      <c r="L14" s="118"/>
      <c r="M14" s="118"/>
      <c r="N14" s="118"/>
      <c r="O14" s="118"/>
      <c r="P14" s="118"/>
    </row>
    <row r="15" spans="2:16" ht="90" customHeight="1" x14ac:dyDescent="0.2">
      <c r="B15" s="7"/>
      <c r="C15" s="419"/>
      <c r="D15" s="420"/>
      <c r="E15" s="420"/>
      <c r="F15" s="420"/>
      <c r="G15" s="420"/>
      <c r="H15" s="420"/>
      <c r="I15" s="420"/>
      <c r="J15" s="421"/>
      <c r="K15" s="66"/>
      <c r="L15" s="118"/>
      <c r="M15" s="118"/>
      <c r="N15" s="118"/>
      <c r="O15" s="118"/>
      <c r="P15" s="118"/>
    </row>
    <row r="16" spans="2:16" ht="15" customHeight="1" x14ac:dyDescent="0.2">
      <c r="K16" s="66"/>
      <c r="L16" s="118"/>
      <c r="M16" s="118"/>
      <c r="N16" s="118"/>
      <c r="O16" s="118"/>
      <c r="P16" s="118"/>
    </row>
    <row r="17" spans="2:21" ht="15.75" x14ac:dyDescent="0.2">
      <c r="B17" s="140">
        <v>5</v>
      </c>
      <c r="C17" s="140" t="s">
        <v>780</v>
      </c>
      <c r="D17" s="140"/>
      <c r="E17" s="140"/>
      <c r="F17" s="140"/>
      <c r="G17" s="140"/>
      <c r="H17" s="140"/>
      <c r="I17" s="140"/>
      <c r="J17" s="140"/>
      <c r="K17" s="100"/>
      <c r="L17" s="148"/>
      <c r="M17" s="169"/>
      <c r="N17" s="169"/>
      <c r="O17" s="169"/>
      <c r="P17" s="13"/>
      <c r="Q17" s="13"/>
      <c r="R17" s="13"/>
      <c r="S17" s="13"/>
      <c r="T17" s="170"/>
    </row>
    <row r="18" spans="2:21" x14ac:dyDescent="0.2">
      <c r="B18" s="9"/>
      <c r="C18" s="9"/>
      <c r="L18" s="6"/>
      <c r="M18" s="6"/>
      <c r="N18" s="6"/>
      <c r="O18" s="6"/>
      <c r="P18" s="6"/>
    </row>
    <row r="19" spans="2:21" x14ac:dyDescent="0.2">
      <c r="B19" s="9" t="s">
        <v>149</v>
      </c>
      <c r="C19" s="342" t="s">
        <v>621</v>
      </c>
      <c r="D19" s="425"/>
      <c r="E19" s="425"/>
      <c r="F19" s="425"/>
      <c r="G19" s="425"/>
      <c r="H19" s="425"/>
      <c r="I19" s="433"/>
      <c r="J19" s="183">
        <v>421</v>
      </c>
      <c r="K19" s="324"/>
      <c r="L19" s="148"/>
      <c r="M19" s="148"/>
      <c r="N19" s="148"/>
      <c r="O19" s="148"/>
    </row>
    <row r="21" spans="2:21" x14ac:dyDescent="0.2">
      <c r="B21" s="9" t="s">
        <v>158</v>
      </c>
      <c r="C21" s="9" t="s">
        <v>8</v>
      </c>
      <c r="L21" s="6"/>
      <c r="M21" s="6"/>
      <c r="N21" s="6"/>
      <c r="O21" s="6"/>
      <c r="P21" s="6"/>
    </row>
    <row r="22" spans="2:21" s="171" customFormat="1" ht="12" customHeight="1" x14ac:dyDescent="0.2">
      <c r="C22" s="413" t="s">
        <v>9</v>
      </c>
      <c r="D22" s="413"/>
      <c r="E22" s="413"/>
      <c r="F22" s="413"/>
      <c r="G22" s="413"/>
      <c r="H22" s="413"/>
      <c r="I22" s="413"/>
      <c r="J22" s="413"/>
      <c r="K22" s="195"/>
      <c r="L22" s="172"/>
      <c r="M22" s="145"/>
      <c r="N22" s="173"/>
      <c r="O22" s="173"/>
      <c r="P22" s="174"/>
      <c r="Q22" s="174"/>
      <c r="R22" s="174"/>
      <c r="S22" s="174"/>
      <c r="T22" s="174"/>
      <c r="U22" s="174"/>
    </row>
    <row r="23" spans="2:21" s="171" customFormat="1" ht="36" customHeight="1" x14ac:dyDescent="0.2">
      <c r="C23" s="413" t="s">
        <v>10</v>
      </c>
      <c r="D23" s="413"/>
      <c r="E23" s="413"/>
      <c r="F23" s="413"/>
      <c r="G23" s="413"/>
      <c r="H23" s="413"/>
      <c r="I23" s="413"/>
      <c r="J23" s="413"/>
      <c r="K23" s="195"/>
      <c r="L23" s="172"/>
      <c r="M23" s="145"/>
      <c r="N23" s="173"/>
      <c r="O23" s="173"/>
      <c r="P23" s="174"/>
      <c r="Q23" s="174"/>
      <c r="R23" s="174"/>
      <c r="S23" s="174"/>
      <c r="T23" s="174"/>
      <c r="U23" s="174"/>
    </row>
    <row r="24" spans="2:21" ht="33.75" customHeight="1" x14ac:dyDescent="0.2">
      <c r="B24" s="9"/>
      <c r="C24" s="440" t="s">
        <v>622</v>
      </c>
      <c r="D24" s="445"/>
      <c r="E24" s="152" t="s">
        <v>628</v>
      </c>
      <c r="F24" s="152" t="s">
        <v>623</v>
      </c>
      <c r="G24" s="288" t="s">
        <v>624</v>
      </c>
      <c r="H24" s="288" t="s">
        <v>625</v>
      </c>
      <c r="I24" s="152" t="s">
        <v>11</v>
      </c>
      <c r="J24" s="152" t="s">
        <v>629</v>
      </c>
      <c r="L24" s="6"/>
      <c r="M24" s="6"/>
      <c r="N24" s="6"/>
      <c r="O24" s="6"/>
      <c r="P24" s="6"/>
    </row>
    <row r="25" spans="2:21" ht="12.75" customHeight="1" x14ac:dyDescent="0.2">
      <c r="B25" s="9"/>
      <c r="C25" s="446" t="s">
        <v>630</v>
      </c>
      <c r="D25" s="447"/>
      <c r="E25" s="175">
        <v>3.15</v>
      </c>
      <c r="F25" s="176">
        <v>44.1</v>
      </c>
      <c r="G25" s="176">
        <v>71.5</v>
      </c>
      <c r="H25" s="176">
        <v>0</v>
      </c>
      <c r="I25" s="184">
        <v>8272.4310000000005</v>
      </c>
      <c r="J25" s="153">
        <f>I25*E25</f>
        <v>26058.157650000001</v>
      </c>
      <c r="L25" s="6"/>
      <c r="M25" s="6"/>
      <c r="N25" s="6"/>
      <c r="O25" s="6"/>
      <c r="P25" s="6"/>
    </row>
    <row r="26" spans="2:21" x14ac:dyDescent="0.2">
      <c r="B26" s="9"/>
      <c r="C26" s="446" t="s">
        <v>631</v>
      </c>
      <c r="D26" s="447"/>
      <c r="E26" s="175">
        <v>3.1</v>
      </c>
      <c r="F26" s="176">
        <v>44.3</v>
      </c>
      <c r="G26" s="176">
        <v>70</v>
      </c>
      <c r="H26" s="176">
        <v>0</v>
      </c>
      <c r="I26" s="184"/>
      <c r="J26" s="153">
        <f>I26*E26</f>
        <v>0</v>
      </c>
      <c r="L26" s="148"/>
    </row>
    <row r="27" spans="2:21" ht="12.75" customHeight="1" x14ac:dyDescent="0.2">
      <c r="B27" s="9"/>
      <c r="C27" s="446" t="s">
        <v>632</v>
      </c>
      <c r="D27" s="447"/>
      <c r="E27" s="175">
        <v>3.1</v>
      </c>
      <c r="F27" s="176">
        <v>44.3</v>
      </c>
      <c r="G27" s="176">
        <v>70</v>
      </c>
      <c r="H27" s="176">
        <v>0</v>
      </c>
      <c r="I27" s="184"/>
      <c r="J27" s="153">
        <f>I27*E27</f>
        <v>0</v>
      </c>
      <c r="L27" s="148"/>
    </row>
    <row r="28" spans="2:21" x14ac:dyDescent="0.2">
      <c r="B28" s="9"/>
      <c r="C28" s="429"/>
      <c r="D28" s="430"/>
      <c r="E28" s="185"/>
      <c r="F28" s="185"/>
      <c r="G28" s="185"/>
      <c r="H28" s="185"/>
      <c r="I28" s="184"/>
      <c r="J28" s="186"/>
      <c r="L28" s="148"/>
      <c r="M28" s="148"/>
      <c r="N28" s="148"/>
      <c r="O28" s="148"/>
    </row>
    <row r="29" spans="2:21" x14ac:dyDescent="0.2">
      <c r="B29" s="9"/>
      <c r="C29" s="429"/>
      <c r="D29" s="430"/>
      <c r="E29" s="185"/>
      <c r="F29" s="185"/>
      <c r="G29" s="185"/>
      <c r="H29" s="185"/>
      <c r="I29" s="184"/>
      <c r="J29" s="187"/>
      <c r="L29" s="148"/>
      <c r="M29" s="148"/>
      <c r="N29" s="148"/>
      <c r="O29" s="148"/>
    </row>
    <row r="30" spans="2:21" x14ac:dyDescent="0.2">
      <c r="B30" s="9"/>
      <c r="C30" s="429"/>
      <c r="D30" s="430"/>
      <c r="E30" s="185"/>
      <c r="F30" s="185"/>
      <c r="G30" s="185"/>
      <c r="H30" s="185"/>
      <c r="I30" s="184"/>
      <c r="J30" s="187"/>
      <c r="L30" s="148"/>
      <c r="M30" s="148"/>
      <c r="N30" s="148"/>
      <c r="O30" s="148"/>
    </row>
    <row r="31" spans="2:21" x14ac:dyDescent="0.2">
      <c r="B31" s="9"/>
      <c r="C31" s="429"/>
      <c r="D31" s="430"/>
      <c r="E31" s="185"/>
      <c r="F31" s="185"/>
      <c r="G31" s="185"/>
      <c r="H31" s="185"/>
      <c r="I31" s="184"/>
      <c r="J31" s="187"/>
      <c r="L31" s="148"/>
      <c r="M31" s="148"/>
      <c r="N31" s="148"/>
      <c r="O31" s="148"/>
    </row>
    <row r="32" spans="2:21" x14ac:dyDescent="0.2">
      <c r="B32" s="9"/>
      <c r="C32" s="429"/>
      <c r="D32" s="430"/>
      <c r="E32" s="185"/>
      <c r="F32" s="185"/>
      <c r="G32" s="185"/>
      <c r="H32" s="185"/>
      <c r="I32" s="184"/>
      <c r="J32" s="187"/>
      <c r="L32" s="148"/>
      <c r="M32" s="148"/>
      <c r="N32" s="148"/>
      <c r="O32" s="148"/>
    </row>
    <row r="33" spans="2:21" x14ac:dyDescent="0.2">
      <c r="B33" s="9"/>
      <c r="C33" s="429"/>
      <c r="D33" s="430"/>
      <c r="E33" s="185"/>
      <c r="F33" s="185"/>
      <c r="G33" s="185"/>
      <c r="H33" s="185"/>
      <c r="I33" s="184"/>
      <c r="J33" s="187"/>
      <c r="L33" s="148"/>
      <c r="M33" s="148"/>
      <c r="N33" s="148"/>
      <c r="O33" s="148"/>
    </row>
    <row r="34" spans="2:21" x14ac:dyDescent="0.2">
      <c r="B34" s="9"/>
      <c r="C34" s="429"/>
      <c r="D34" s="430"/>
      <c r="E34" s="185"/>
      <c r="F34" s="185"/>
      <c r="G34" s="185"/>
      <c r="H34" s="185"/>
      <c r="I34" s="184"/>
      <c r="J34" s="187"/>
      <c r="L34" s="148"/>
      <c r="M34" s="148"/>
      <c r="N34" s="148"/>
      <c r="O34" s="148"/>
    </row>
    <row r="35" spans="2:21" ht="13.5" thickBot="1" x14ac:dyDescent="0.25">
      <c r="B35" s="9"/>
      <c r="C35" s="438"/>
      <c r="D35" s="439"/>
      <c r="E35" s="188"/>
      <c r="F35" s="188"/>
      <c r="G35" s="188"/>
      <c r="H35" s="188"/>
      <c r="I35" s="189"/>
      <c r="J35" s="190"/>
      <c r="L35" s="148"/>
      <c r="M35" s="148"/>
      <c r="N35" s="148"/>
      <c r="O35" s="148"/>
    </row>
    <row r="36" spans="2:21" s="101" customFormat="1" ht="18.75" customHeight="1" thickBot="1" x14ac:dyDescent="0.25">
      <c r="C36" s="431" t="s">
        <v>633</v>
      </c>
      <c r="D36" s="431"/>
      <c r="E36" s="431"/>
      <c r="F36" s="431"/>
      <c r="G36" s="431"/>
      <c r="H36" s="431"/>
      <c r="I36" s="431"/>
      <c r="J36" s="202">
        <f>SUM(J25:J35)</f>
        <v>26058.157650000001</v>
      </c>
      <c r="K36" s="196"/>
      <c r="L36" s="154"/>
      <c r="M36" s="154"/>
      <c r="N36" s="154"/>
      <c r="O36" s="154"/>
      <c r="P36" s="155"/>
    </row>
    <row r="37" spans="2:21" s="171" customFormat="1" ht="24.75" customHeight="1" x14ac:dyDescent="0.2">
      <c r="C37" s="442" t="s">
        <v>12</v>
      </c>
      <c r="D37" s="443"/>
      <c r="E37" s="443"/>
      <c r="F37" s="443"/>
      <c r="G37" s="443"/>
      <c r="H37" s="443"/>
      <c r="I37" s="443"/>
      <c r="J37" s="444"/>
      <c r="K37" s="195"/>
      <c r="L37" s="172"/>
      <c r="M37" s="145"/>
      <c r="N37" s="173"/>
      <c r="O37" s="173"/>
      <c r="P37" s="174"/>
      <c r="Q37" s="174"/>
      <c r="R37" s="174"/>
      <c r="S37" s="174"/>
      <c r="T37" s="174"/>
      <c r="U37" s="174"/>
    </row>
    <row r="39" spans="2:21" x14ac:dyDescent="0.2">
      <c r="B39" s="9" t="s">
        <v>151</v>
      </c>
      <c r="C39" s="9" t="s">
        <v>14</v>
      </c>
      <c r="L39" s="6"/>
      <c r="M39" s="6"/>
      <c r="N39" s="6"/>
      <c r="O39" s="6"/>
      <c r="P39" s="6"/>
    </row>
    <row r="40" spans="2:21" s="171" customFormat="1" ht="25.5" customHeight="1" x14ac:dyDescent="0.2">
      <c r="C40" s="413" t="s">
        <v>13</v>
      </c>
      <c r="D40" s="413"/>
      <c r="E40" s="413"/>
      <c r="F40" s="413"/>
      <c r="G40" s="413"/>
      <c r="H40" s="413"/>
      <c r="I40" s="413"/>
      <c r="J40" s="413"/>
      <c r="K40" s="195"/>
      <c r="L40" s="172"/>
      <c r="M40" s="145"/>
      <c r="N40" s="173"/>
      <c r="O40" s="173"/>
      <c r="P40" s="174"/>
      <c r="Q40" s="174"/>
      <c r="R40" s="174"/>
      <c r="S40" s="174"/>
      <c r="T40" s="174"/>
      <c r="U40" s="174"/>
    </row>
    <row r="41" spans="2:21" x14ac:dyDescent="0.2">
      <c r="B41" s="9"/>
      <c r="C41" s="440" t="s">
        <v>622</v>
      </c>
      <c r="D41" s="441"/>
      <c r="E41" s="448" t="s">
        <v>15</v>
      </c>
      <c r="F41" s="449"/>
      <c r="G41" s="449"/>
      <c r="H41" s="449"/>
      <c r="I41" s="449"/>
      <c r="J41" s="450"/>
      <c r="L41" s="6"/>
      <c r="M41" s="6"/>
      <c r="N41" s="6"/>
      <c r="O41" s="6"/>
      <c r="P41" s="6"/>
    </row>
    <row r="42" spans="2:21" x14ac:dyDescent="0.2">
      <c r="B42" s="9"/>
      <c r="C42" s="422" t="str">
        <f>IF(ISBLANK(C25),"",C25)</f>
        <v>Reaktyvinis žibalas (JET A1 arba JET A)</v>
      </c>
      <c r="D42" s="423"/>
      <c r="E42" s="426" t="s">
        <v>844</v>
      </c>
      <c r="F42" s="427"/>
      <c r="G42" s="427"/>
      <c r="H42" s="427"/>
      <c r="I42" s="427"/>
      <c r="J42" s="428"/>
      <c r="L42" s="6"/>
      <c r="M42" s="6"/>
      <c r="N42" s="6"/>
      <c r="O42" s="6"/>
      <c r="P42" s="6"/>
    </row>
    <row r="43" spans="2:21" ht="12.75" customHeight="1" x14ac:dyDescent="0.2">
      <c r="B43" s="9"/>
      <c r="C43" s="422" t="str">
        <f t="shared" ref="C43:C52" si="0">IF(ISBLANK(C26),"",C26)</f>
        <v>Reaktyvinis gazolinas (benzinas) (JET B)</v>
      </c>
      <c r="D43" s="423"/>
      <c r="E43" s="426"/>
      <c r="F43" s="427"/>
      <c r="G43" s="427"/>
      <c r="H43" s="427"/>
      <c r="I43" s="427"/>
      <c r="J43" s="428"/>
      <c r="L43" s="148"/>
    </row>
    <row r="44" spans="2:21" ht="12.75" customHeight="1" x14ac:dyDescent="0.2">
      <c r="B44" s="9"/>
      <c r="C44" s="422" t="str">
        <f t="shared" si="0"/>
        <v>Aviacinis gazolinas (benzinas) (AvGas)</v>
      </c>
      <c r="D44" s="423"/>
      <c r="E44" s="426"/>
      <c r="F44" s="427"/>
      <c r="G44" s="427"/>
      <c r="H44" s="427"/>
      <c r="I44" s="427"/>
      <c r="J44" s="428"/>
      <c r="L44" s="148"/>
    </row>
    <row r="45" spans="2:21" x14ac:dyDescent="0.2">
      <c r="B45" s="9"/>
      <c r="C45" s="422" t="str">
        <f t="shared" si="0"/>
        <v/>
      </c>
      <c r="D45" s="423"/>
      <c r="E45" s="426"/>
      <c r="F45" s="427"/>
      <c r="G45" s="427"/>
      <c r="H45" s="427"/>
      <c r="I45" s="427"/>
      <c r="J45" s="428"/>
      <c r="L45" s="148"/>
      <c r="M45" s="148"/>
      <c r="N45" s="148"/>
      <c r="O45" s="148"/>
    </row>
    <row r="46" spans="2:21" x14ac:dyDescent="0.2">
      <c r="B46" s="9"/>
      <c r="C46" s="422" t="str">
        <f t="shared" si="0"/>
        <v/>
      </c>
      <c r="D46" s="423"/>
      <c r="E46" s="426"/>
      <c r="F46" s="427"/>
      <c r="G46" s="427"/>
      <c r="H46" s="427"/>
      <c r="I46" s="427"/>
      <c r="J46" s="428"/>
      <c r="L46" s="148"/>
      <c r="M46" s="148"/>
      <c r="N46" s="148"/>
      <c r="O46" s="148"/>
    </row>
    <row r="47" spans="2:21" x14ac:dyDescent="0.2">
      <c r="B47" s="9"/>
      <c r="C47" s="422" t="str">
        <f t="shared" si="0"/>
        <v/>
      </c>
      <c r="D47" s="423"/>
      <c r="E47" s="426"/>
      <c r="F47" s="427"/>
      <c r="G47" s="427"/>
      <c r="H47" s="427"/>
      <c r="I47" s="427"/>
      <c r="J47" s="428"/>
      <c r="L47" s="148"/>
      <c r="M47" s="148"/>
      <c r="N47" s="148"/>
      <c r="O47" s="148"/>
    </row>
    <row r="48" spans="2:21" x14ac:dyDescent="0.2">
      <c r="B48" s="9"/>
      <c r="C48" s="422" t="str">
        <f t="shared" si="0"/>
        <v/>
      </c>
      <c r="D48" s="423"/>
      <c r="E48" s="426"/>
      <c r="F48" s="427"/>
      <c r="G48" s="427"/>
      <c r="H48" s="427"/>
      <c r="I48" s="427"/>
      <c r="J48" s="428"/>
      <c r="L48" s="148"/>
      <c r="M48" s="148"/>
      <c r="N48" s="148"/>
      <c r="O48" s="148"/>
    </row>
    <row r="49" spans="2:20" x14ac:dyDescent="0.2">
      <c r="B49" s="9"/>
      <c r="C49" s="422" t="str">
        <f t="shared" si="0"/>
        <v/>
      </c>
      <c r="D49" s="423"/>
      <c r="E49" s="426"/>
      <c r="F49" s="427"/>
      <c r="G49" s="427"/>
      <c r="H49" s="427"/>
      <c r="I49" s="427"/>
      <c r="J49" s="428"/>
      <c r="L49" s="148"/>
      <c r="M49" s="148"/>
      <c r="N49" s="148"/>
      <c r="O49" s="148"/>
    </row>
    <row r="50" spans="2:20" x14ac:dyDescent="0.2">
      <c r="B50" s="9"/>
      <c r="C50" s="422" t="str">
        <f t="shared" si="0"/>
        <v/>
      </c>
      <c r="D50" s="423"/>
      <c r="E50" s="426"/>
      <c r="F50" s="427"/>
      <c r="G50" s="427"/>
      <c r="H50" s="427"/>
      <c r="I50" s="427"/>
      <c r="J50" s="428"/>
      <c r="L50" s="148"/>
      <c r="M50" s="148"/>
      <c r="N50" s="148"/>
      <c r="O50" s="148"/>
    </row>
    <row r="51" spans="2:20" x14ac:dyDescent="0.2">
      <c r="B51" s="9"/>
      <c r="C51" s="422" t="str">
        <f t="shared" si="0"/>
        <v/>
      </c>
      <c r="D51" s="423"/>
      <c r="E51" s="426"/>
      <c r="F51" s="427"/>
      <c r="G51" s="427"/>
      <c r="H51" s="427"/>
      <c r="I51" s="427"/>
      <c r="J51" s="428"/>
      <c r="L51" s="148"/>
      <c r="M51" s="148"/>
      <c r="N51" s="148"/>
      <c r="O51" s="148"/>
    </row>
    <row r="52" spans="2:20" x14ac:dyDescent="0.2">
      <c r="B52" s="9"/>
      <c r="C52" s="451" t="str">
        <f t="shared" si="0"/>
        <v/>
      </c>
      <c r="D52" s="451"/>
      <c r="E52" s="426"/>
      <c r="F52" s="427"/>
      <c r="G52" s="427"/>
      <c r="H52" s="427"/>
      <c r="I52" s="427"/>
      <c r="J52" s="428"/>
      <c r="L52" s="148"/>
      <c r="M52" s="148"/>
      <c r="N52" s="148"/>
      <c r="O52" s="148"/>
    </row>
    <row r="54" spans="2:20" ht="15" customHeight="1" x14ac:dyDescent="0.2">
      <c r="B54" s="140">
        <v>6</v>
      </c>
      <c r="C54" s="158" t="s">
        <v>634</v>
      </c>
      <c r="D54" s="158"/>
      <c r="E54" s="158"/>
      <c r="F54" s="158"/>
      <c r="G54" s="158"/>
      <c r="H54" s="158"/>
      <c r="I54" s="158"/>
      <c r="J54" s="158"/>
      <c r="K54" s="66"/>
      <c r="L54" s="118"/>
      <c r="M54" s="118"/>
      <c r="N54" s="118"/>
      <c r="O54" s="118"/>
      <c r="P54" s="118"/>
    </row>
    <row r="55" spans="2:20" ht="15" customHeight="1" x14ac:dyDescent="0.2">
      <c r="B55" s="1"/>
      <c r="C55" s="1"/>
      <c r="D55" s="1"/>
      <c r="E55" s="1"/>
      <c r="F55" s="1"/>
      <c r="G55" s="1"/>
      <c r="H55" s="1"/>
      <c r="I55" s="1"/>
      <c r="J55" s="1"/>
      <c r="K55" s="66"/>
      <c r="L55" s="118"/>
      <c r="M55" s="118"/>
      <c r="N55" s="118"/>
      <c r="O55" s="118"/>
      <c r="P55" s="118"/>
    </row>
    <row r="56" spans="2:20" ht="27.75" customHeight="1" x14ac:dyDescent="0.2">
      <c r="B56" s="159" t="s">
        <v>149</v>
      </c>
      <c r="C56" s="424" t="s">
        <v>635</v>
      </c>
      <c r="D56" s="424"/>
      <c r="E56" s="424"/>
      <c r="F56" s="424"/>
      <c r="G56" s="424"/>
      <c r="H56" s="424"/>
      <c r="I56" s="424"/>
      <c r="J56" s="424"/>
      <c r="K56" s="191"/>
      <c r="L56" s="160"/>
      <c r="M56" s="148"/>
      <c r="N56" s="148"/>
      <c r="O56" s="148"/>
      <c r="P56" s="148"/>
    </row>
    <row r="57" spans="2:20" x14ac:dyDescent="0.2">
      <c r="B57" s="7"/>
      <c r="C57" s="143"/>
      <c r="D57" s="143"/>
      <c r="E57" s="100"/>
      <c r="F57" s="10"/>
      <c r="G57" s="11"/>
      <c r="H57" s="11"/>
      <c r="I57" s="11"/>
      <c r="J57" s="11"/>
      <c r="K57" s="324"/>
      <c r="L57" s="148"/>
      <c r="M57" s="148"/>
      <c r="N57" s="148"/>
      <c r="O57" s="148"/>
      <c r="P57" s="118"/>
    </row>
    <row r="58" spans="2:20" x14ac:dyDescent="0.2">
      <c r="B58" s="7"/>
      <c r="C58" s="143"/>
      <c r="D58" s="143"/>
      <c r="E58" s="100"/>
      <c r="F58" s="10"/>
      <c r="G58" s="11"/>
      <c r="H58" s="11"/>
      <c r="I58" s="11"/>
      <c r="J58" s="11"/>
      <c r="K58" s="66"/>
      <c r="L58" s="149">
        <v>2</v>
      </c>
      <c r="M58" s="148"/>
      <c r="N58" s="148"/>
      <c r="O58" s="148"/>
      <c r="P58" s="118"/>
    </row>
    <row r="59" spans="2:20" x14ac:dyDescent="0.2">
      <c r="K59" s="100"/>
      <c r="L59" s="148"/>
      <c r="M59" s="148"/>
      <c r="N59" s="148"/>
      <c r="O59" s="148"/>
      <c r="P59" s="6"/>
      <c r="T59" s="161"/>
    </row>
    <row r="60" spans="2:20" ht="26.25" customHeight="1" x14ac:dyDescent="0.2">
      <c r="B60" s="9" t="s">
        <v>150</v>
      </c>
      <c r="C60" s="424" t="s">
        <v>16</v>
      </c>
      <c r="D60" s="424"/>
      <c r="E60" s="424"/>
      <c r="F60" s="424"/>
      <c r="G60" s="424"/>
      <c r="H60" s="424"/>
      <c r="I60" s="424"/>
      <c r="J60" s="424"/>
      <c r="K60" s="192"/>
      <c r="L60" s="148"/>
      <c r="M60" s="148"/>
      <c r="N60" s="148"/>
      <c r="O60" s="148"/>
      <c r="P60" s="6"/>
      <c r="T60" s="161"/>
    </row>
    <row r="61" spans="2:20" ht="15.75" customHeight="1" x14ac:dyDescent="0.2">
      <c r="B61" s="9"/>
      <c r="C61" s="452" t="s">
        <v>636</v>
      </c>
      <c r="D61" s="452"/>
      <c r="E61" s="452"/>
      <c r="F61" s="452"/>
      <c r="G61" s="452"/>
      <c r="H61" s="452"/>
      <c r="I61" s="452"/>
      <c r="J61" s="452"/>
      <c r="K61" s="192"/>
      <c r="L61" s="148"/>
      <c r="M61" s="148"/>
      <c r="N61" s="148"/>
      <c r="O61" s="148"/>
      <c r="P61" s="6"/>
      <c r="T61" s="161"/>
    </row>
    <row r="62" spans="2:20" x14ac:dyDescent="0.2">
      <c r="B62" s="9"/>
      <c r="C62" s="162" t="s">
        <v>638</v>
      </c>
      <c r="D62" s="163"/>
      <c r="E62" s="163"/>
      <c r="F62" s="164" t="s">
        <v>637</v>
      </c>
      <c r="G62" s="200"/>
      <c r="I62" s="145"/>
      <c r="K62" s="193"/>
      <c r="L62" s="148"/>
      <c r="M62" s="148"/>
      <c r="N62" s="148"/>
      <c r="O62" s="148"/>
      <c r="P62" s="6"/>
      <c r="Q62" s="161"/>
    </row>
    <row r="63" spans="2:20" x14ac:dyDescent="0.2">
      <c r="B63" s="9"/>
      <c r="C63" s="165" t="s">
        <v>639</v>
      </c>
      <c r="D63" s="163"/>
      <c r="E63" s="163"/>
      <c r="F63" s="181"/>
      <c r="G63" s="203" t="str">
        <f>IF(ISBLANK(F63),"",IF(F63&gt;=243,"&gt;=243",""))</f>
        <v/>
      </c>
      <c r="I63" s="145"/>
      <c r="K63" s="193"/>
      <c r="L63" s="148"/>
      <c r="M63" s="148"/>
      <c r="N63" s="148"/>
      <c r="O63" s="148"/>
      <c r="P63" s="6"/>
      <c r="Q63" s="161"/>
    </row>
    <row r="64" spans="2:20" x14ac:dyDescent="0.2">
      <c r="B64" s="9"/>
      <c r="C64" s="165" t="s">
        <v>640</v>
      </c>
      <c r="D64" s="163"/>
      <c r="E64" s="163"/>
      <c r="F64" s="181"/>
      <c r="G64" s="203" t="str">
        <f>IF(ISBLANK(F64),"",IF(F64&gt;=243,"&gt;=243",""))</f>
        <v/>
      </c>
      <c r="I64" s="145"/>
      <c r="K64" s="193"/>
      <c r="L64" s="148"/>
      <c r="M64" s="148"/>
      <c r="N64" s="148"/>
      <c r="O64" s="148"/>
      <c r="P64" s="6"/>
      <c r="Q64" s="161"/>
    </row>
    <row r="65" spans="2:20" x14ac:dyDescent="0.2">
      <c r="B65" s="9"/>
      <c r="C65" s="165" t="s">
        <v>641</v>
      </c>
      <c r="D65" s="163"/>
      <c r="E65" s="163"/>
      <c r="F65" s="181"/>
      <c r="G65" s="203" t="str">
        <f>IF(ISBLANK(F65),"",IF(F65&gt;=243,"&gt;=243",""))</f>
        <v/>
      </c>
      <c r="I65" s="145"/>
      <c r="K65" s="193"/>
      <c r="L65" s="148"/>
      <c r="M65" s="148"/>
      <c r="N65" s="148"/>
      <c r="O65" s="148"/>
      <c r="P65" s="6"/>
      <c r="Q65" s="161"/>
    </row>
    <row r="66" spans="2:20" x14ac:dyDescent="0.2">
      <c r="B66" s="9"/>
      <c r="C66" s="162" t="s">
        <v>642</v>
      </c>
      <c r="D66" s="163"/>
      <c r="E66" s="163"/>
      <c r="F66" s="164">
        <f>IF(ISNUMBER(SUM(F63:F65)),SUM(F63:F65),0)</f>
        <v>0</v>
      </c>
      <c r="G66" s="434" t="s">
        <v>517</v>
      </c>
      <c r="H66" s="435"/>
      <c r="I66" s="435"/>
      <c r="J66" s="435"/>
      <c r="K66" s="193"/>
      <c r="L66" s="148"/>
      <c r="M66" s="148"/>
      <c r="N66" s="148"/>
      <c r="O66" s="148"/>
      <c r="P66" s="6"/>
      <c r="Q66" s="161"/>
    </row>
    <row r="67" spans="2:20" ht="15" customHeight="1" x14ac:dyDescent="0.2">
      <c r="L67" s="148"/>
      <c r="M67" s="148"/>
      <c r="N67" s="148"/>
      <c r="O67" s="148"/>
    </row>
    <row r="68" spans="2:20" x14ac:dyDescent="0.2">
      <c r="B68" s="9" t="s">
        <v>156</v>
      </c>
      <c r="C68" s="424" t="s">
        <v>643</v>
      </c>
      <c r="D68" s="424"/>
      <c r="E68" s="424"/>
      <c r="F68" s="424"/>
      <c r="G68" s="424"/>
      <c r="H68" s="424"/>
      <c r="I68" s="424"/>
      <c r="J68" s="424"/>
      <c r="K68" s="192"/>
      <c r="L68" s="148"/>
      <c r="M68" s="148"/>
      <c r="N68" s="148"/>
      <c r="O68" s="148"/>
      <c r="P68" s="6"/>
      <c r="T68" s="161"/>
    </row>
    <row r="69" spans="2:20" s="100" customFormat="1" ht="15" customHeight="1" x14ac:dyDescent="0.2">
      <c r="C69" s="100" t="s">
        <v>644</v>
      </c>
      <c r="G69" s="199">
        <f>$J$36</f>
        <v>26058.157650000001</v>
      </c>
      <c r="H69" s="198" t="s">
        <v>70</v>
      </c>
      <c r="K69" s="194"/>
      <c r="L69" s="197"/>
      <c r="M69" s="197"/>
      <c r="N69" s="197"/>
      <c r="O69" s="197"/>
      <c r="P69" s="194"/>
    </row>
    <row r="70" spans="2:20" ht="15" customHeight="1" x14ac:dyDescent="0.2">
      <c r="L70" s="148"/>
      <c r="M70" s="148"/>
      <c r="N70" s="148"/>
      <c r="O70" s="148"/>
    </row>
    <row r="71" spans="2:20" x14ac:dyDescent="0.2">
      <c r="B71" s="9" t="s">
        <v>157</v>
      </c>
      <c r="C71" s="424" t="s">
        <v>645</v>
      </c>
      <c r="D71" s="424"/>
      <c r="E71" s="424"/>
      <c r="F71" s="424"/>
      <c r="G71" s="424"/>
      <c r="H71" s="424"/>
      <c r="I71" s="424"/>
      <c r="J71" s="424"/>
      <c r="K71" s="192"/>
      <c r="L71" s="148"/>
      <c r="M71" s="148"/>
      <c r="N71" s="148"/>
      <c r="O71" s="148"/>
      <c r="P71" s="6"/>
      <c r="T71" s="161"/>
    </row>
    <row r="72" spans="2:20" ht="29.25" customHeight="1" x14ac:dyDescent="0.2">
      <c r="C72" s="436" t="s">
        <v>17</v>
      </c>
      <c r="D72" s="437"/>
      <c r="E72" s="437"/>
      <c r="F72" s="437"/>
      <c r="G72" s="437"/>
      <c r="H72" s="437"/>
      <c r="I72" s="437"/>
      <c r="J72" s="437"/>
      <c r="L72" s="201" t="b">
        <f>AND(OR(F63&gt;=243,F64&gt;=243,F65&gt;=243),G69&gt;10000)</f>
        <v>0</v>
      </c>
      <c r="M72" s="148"/>
      <c r="N72" s="148"/>
      <c r="O72" s="148"/>
    </row>
    <row r="73" spans="2:20" ht="15" customHeight="1" x14ac:dyDescent="0.2">
      <c r="L73" s="148"/>
      <c r="M73" s="148"/>
      <c r="N73" s="148"/>
      <c r="O73" s="148"/>
    </row>
    <row r="74" spans="2:20" ht="15" customHeight="1" x14ac:dyDescent="0.2">
      <c r="B74" s="140">
        <v>7</v>
      </c>
      <c r="C74" s="158" t="s">
        <v>759</v>
      </c>
      <c r="D74" s="158"/>
      <c r="E74" s="158"/>
      <c r="F74" s="158"/>
      <c r="G74" s="158"/>
      <c r="H74" s="158"/>
      <c r="I74" s="158"/>
      <c r="J74" s="158"/>
      <c r="K74" s="66"/>
      <c r="L74" s="148"/>
      <c r="M74" s="148"/>
      <c r="N74" s="148"/>
      <c r="O74" s="148"/>
      <c r="P74" s="118"/>
    </row>
    <row r="75" spans="2:20" ht="15" customHeight="1" x14ac:dyDescent="0.2">
      <c r="B75" s="1"/>
      <c r="C75" s="1"/>
      <c r="D75" s="1"/>
      <c r="E75" s="1"/>
      <c r="F75" s="1"/>
      <c r="G75" s="1"/>
      <c r="H75" s="1"/>
      <c r="I75" s="1"/>
      <c r="J75" s="1"/>
      <c r="K75" s="66"/>
      <c r="L75" s="148"/>
      <c r="M75" s="148"/>
      <c r="N75" s="148"/>
      <c r="O75" s="148"/>
      <c r="P75" s="118"/>
    </row>
    <row r="76" spans="2:20" ht="27.75" customHeight="1" x14ac:dyDescent="0.2">
      <c r="B76" s="159" t="s">
        <v>149</v>
      </c>
      <c r="C76" s="424" t="s">
        <v>646</v>
      </c>
      <c r="D76" s="424"/>
      <c r="E76" s="424"/>
      <c r="F76" s="424"/>
      <c r="G76" s="424"/>
      <c r="H76" s="424"/>
      <c r="I76" s="424"/>
      <c r="J76" s="424"/>
      <c r="K76" s="191"/>
      <c r="L76" s="160"/>
      <c r="M76" s="148"/>
      <c r="N76" s="148"/>
      <c r="O76" s="148"/>
      <c r="P76" s="148"/>
    </row>
    <row r="77" spans="2:20" x14ac:dyDescent="0.2">
      <c r="B77" s="7"/>
      <c r="C77" s="143"/>
      <c r="D77" s="143"/>
      <c r="E77" s="100"/>
      <c r="F77" s="10"/>
      <c r="G77" s="11"/>
      <c r="H77" s="11"/>
      <c r="I77" s="11"/>
      <c r="J77" s="11"/>
      <c r="K77" s="324"/>
      <c r="L77" s="148"/>
      <c r="M77" s="148"/>
      <c r="N77" s="148"/>
      <c r="O77" s="148"/>
      <c r="P77" s="118"/>
    </row>
    <row r="78" spans="2:20" x14ac:dyDescent="0.2">
      <c r="B78" s="7"/>
      <c r="C78" s="143"/>
      <c r="D78" s="143"/>
      <c r="E78" s="100"/>
      <c r="F78" s="10"/>
      <c r="G78" s="11"/>
      <c r="H78" s="11"/>
      <c r="I78" s="11"/>
      <c r="J78" s="11"/>
      <c r="K78" s="66"/>
      <c r="L78" s="149">
        <v>2</v>
      </c>
      <c r="M78" s="148"/>
      <c r="N78" s="148"/>
      <c r="O78" s="148"/>
      <c r="P78" s="118"/>
    </row>
    <row r="79" spans="2:20" x14ac:dyDescent="0.2">
      <c r="K79" s="100"/>
      <c r="L79" s="148"/>
      <c r="M79" s="148"/>
      <c r="N79" s="148"/>
      <c r="O79" s="148"/>
      <c r="P79" s="6"/>
      <c r="T79" s="161"/>
    </row>
    <row r="80" spans="2:20" x14ac:dyDescent="0.2">
      <c r="B80" s="9" t="s">
        <v>150</v>
      </c>
      <c r="C80" s="424" t="s">
        <v>647</v>
      </c>
      <c r="D80" s="424"/>
      <c r="E80" s="424"/>
      <c r="F80" s="424"/>
      <c r="G80" s="424"/>
      <c r="H80" s="453"/>
      <c r="I80" s="182"/>
      <c r="J80" s="166" t="s">
        <v>70</v>
      </c>
      <c r="K80" s="192"/>
      <c r="L80" s="148"/>
      <c r="M80" s="148"/>
      <c r="N80" s="148"/>
      <c r="O80" s="148"/>
      <c r="P80" s="6"/>
      <c r="T80" s="161"/>
    </row>
    <row r="81" spans="2:21" ht="15" customHeight="1" x14ac:dyDescent="0.2">
      <c r="I81" s="167" t="str">
        <f>IF(AND(ISNUMBER(I80),G69&lt;&gt;0),I80/G69*100,"")</f>
        <v/>
      </c>
      <c r="J81" s="168" t="s">
        <v>71</v>
      </c>
      <c r="L81" s="148"/>
      <c r="M81" s="148"/>
      <c r="N81" s="148"/>
      <c r="O81" s="148"/>
    </row>
    <row r="83" spans="2:21" ht="15.75" x14ac:dyDescent="0.2">
      <c r="B83" s="140">
        <v>8</v>
      </c>
      <c r="C83" s="140" t="s">
        <v>648</v>
      </c>
      <c r="D83" s="140"/>
      <c r="E83" s="140"/>
      <c r="F83" s="140"/>
      <c r="G83" s="140"/>
      <c r="H83" s="140"/>
      <c r="I83" s="140"/>
      <c r="J83" s="140"/>
      <c r="K83" s="100"/>
      <c r="M83" s="177"/>
      <c r="N83" s="177"/>
      <c r="O83" s="177"/>
      <c r="P83" s="13"/>
      <c r="Q83" s="13"/>
      <c r="R83" s="13"/>
      <c r="S83" s="13"/>
      <c r="T83" s="170"/>
    </row>
    <row r="84" spans="2:21" x14ac:dyDescent="0.2">
      <c r="K84" s="100"/>
      <c r="M84" s="177"/>
      <c r="N84" s="177"/>
      <c r="O84" s="177"/>
      <c r="P84" s="13"/>
      <c r="Q84" s="13"/>
      <c r="R84" s="13"/>
      <c r="S84" s="13"/>
      <c r="T84" s="170"/>
    </row>
    <row r="85" spans="2:21" x14ac:dyDescent="0.2">
      <c r="B85" s="55" t="s">
        <v>149</v>
      </c>
      <c r="C85" s="342" t="s">
        <v>649</v>
      </c>
      <c r="D85" s="425"/>
      <c r="E85" s="425"/>
      <c r="F85" s="425"/>
      <c r="G85" s="425"/>
      <c r="H85" s="425"/>
      <c r="I85" s="425"/>
      <c r="J85" s="425"/>
      <c r="K85" s="100"/>
      <c r="M85" s="177"/>
      <c r="N85" s="177"/>
      <c r="O85" s="177"/>
      <c r="P85" s="13"/>
      <c r="Q85" s="13"/>
      <c r="R85" s="13"/>
      <c r="S85" s="13"/>
      <c r="T85" s="170"/>
    </row>
    <row r="86" spans="2:21" x14ac:dyDescent="0.2">
      <c r="B86" s="7"/>
      <c r="C86" s="143"/>
      <c r="D86" s="143"/>
      <c r="E86" s="100"/>
      <c r="F86" s="10"/>
      <c r="G86" s="11"/>
      <c r="H86" s="11"/>
      <c r="I86" s="11"/>
      <c r="J86" s="11"/>
      <c r="K86" s="66"/>
      <c r="P86" s="118"/>
    </row>
    <row r="87" spans="2:21" x14ac:dyDescent="0.2">
      <c r="B87" s="7"/>
      <c r="C87" s="143"/>
      <c r="D87" s="143"/>
      <c r="E87" s="100"/>
      <c r="F87" s="10"/>
      <c r="G87" s="11"/>
      <c r="H87" s="11"/>
      <c r="I87" s="11"/>
      <c r="J87" s="11"/>
      <c r="K87" s="324"/>
      <c r="L87" s="151">
        <v>2</v>
      </c>
      <c r="P87" s="118"/>
    </row>
    <row r="88" spans="2:21" x14ac:dyDescent="0.2">
      <c r="B88" s="55"/>
      <c r="C88" s="9"/>
      <c r="K88" s="100"/>
      <c r="M88" s="177"/>
      <c r="N88" s="177"/>
      <c r="O88" s="177"/>
      <c r="P88" s="13"/>
      <c r="Q88" s="13"/>
      <c r="R88" s="13"/>
      <c r="S88" s="13"/>
      <c r="T88" s="170"/>
    </row>
    <row r="89" spans="2:21" x14ac:dyDescent="0.2">
      <c r="B89" s="9" t="s">
        <v>150</v>
      </c>
      <c r="C89" s="342" t="s">
        <v>650</v>
      </c>
      <c r="D89" s="425"/>
      <c r="E89" s="425"/>
      <c r="F89" s="425"/>
      <c r="G89" s="425"/>
      <c r="H89" s="425"/>
      <c r="I89" s="425"/>
      <c r="J89" s="425"/>
      <c r="K89" s="100"/>
      <c r="M89" s="177"/>
      <c r="N89" s="177"/>
      <c r="O89" s="177"/>
      <c r="P89" s="13"/>
      <c r="Q89" s="13"/>
      <c r="R89" s="13"/>
      <c r="S89" s="13"/>
      <c r="T89" s="170"/>
    </row>
    <row r="90" spans="2:21" s="171" customFormat="1" ht="48.75" customHeight="1" x14ac:dyDescent="0.2">
      <c r="C90" s="413" t="s">
        <v>700</v>
      </c>
      <c r="D90" s="413"/>
      <c r="E90" s="413"/>
      <c r="F90" s="413"/>
      <c r="G90" s="413"/>
      <c r="H90" s="413"/>
      <c r="I90" s="413"/>
      <c r="J90" s="413"/>
      <c r="K90" s="195"/>
      <c r="L90" s="172"/>
      <c r="M90" s="145"/>
      <c r="N90" s="173"/>
      <c r="O90" s="173"/>
      <c r="P90" s="174"/>
      <c r="Q90" s="174"/>
      <c r="R90" s="174"/>
      <c r="S90" s="174"/>
      <c r="T90" s="174"/>
      <c r="U90" s="174"/>
    </row>
    <row r="91" spans="2:21" ht="34.5" customHeight="1" x14ac:dyDescent="0.2">
      <c r="C91" s="455" t="s">
        <v>651</v>
      </c>
      <c r="D91" s="456"/>
      <c r="E91" s="448" t="s">
        <v>701</v>
      </c>
      <c r="F91" s="454"/>
      <c r="G91" s="459" t="s">
        <v>702</v>
      </c>
      <c r="H91" s="178"/>
      <c r="I91" s="178"/>
      <c r="J91" s="178"/>
      <c r="K91" s="100"/>
      <c r="M91" s="177"/>
      <c r="N91" s="177"/>
      <c r="O91" s="177"/>
      <c r="P91" s="13"/>
      <c r="Q91" s="13"/>
      <c r="R91" s="13"/>
      <c r="S91" s="13"/>
      <c r="T91" s="170"/>
    </row>
    <row r="92" spans="2:21" ht="27" customHeight="1" x14ac:dyDescent="0.2">
      <c r="C92" s="457"/>
      <c r="D92" s="458"/>
      <c r="E92" s="152" t="s">
        <v>42</v>
      </c>
      <c r="F92" s="152" t="s">
        <v>43</v>
      </c>
      <c r="G92" s="460"/>
      <c r="H92" s="178"/>
      <c r="I92" s="178"/>
      <c r="J92" s="178"/>
      <c r="K92" s="100"/>
      <c r="M92" s="177"/>
      <c r="N92" s="177"/>
      <c r="O92" s="177"/>
      <c r="P92" s="13"/>
      <c r="Q92" s="13"/>
      <c r="R92" s="13"/>
      <c r="S92" s="13"/>
      <c r="T92" s="170"/>
    </row>
    <row r="93" spans="2:21" x14ac:dyDescent="0.2">
      <c r="C93" s="422" t="str">
        <f>IF(ISBLANK(C45),"",C45)</f>
        <v/>
      </c>
      <c r="D93" s="423"/>
      <c r="E93" s="156"/>
      <c r="F93" s="156"/>
      <c r="G93" s="157"/>
      <c r="I93" s="179"/>
      <c r="J93" s="179"/>
      <c r="K93" s="100"/>
      <c r="M93" s="177"/>
      <c r="N93" s="177"/>
      <c r="O93" s="177"/>
      <c r="P93" s="13"/>
      <c r="Q93" s="13"/>
      <c r="R93" s="13"/>
      <c r="S93" s="13"/>
      <c r="T93" s="170"/>
    </row>
    <row r="94" spans="2:21" x14ac:dyDescent="0.2">
      <c r="C94" s="422" t="str">
        <f t="shared" ref="C94:C100" si="1">IF(ISBLANK(C46),"",C46)</f>
        <v/>
      </c>
      <c r="D94" s="423"/>
      <c r="E94" s="156"/>
      <c r="F94" s="156"/>
      <c r="G94" s="157"/>
      <c r="H94" s="180"/>
      <c r="I94" s="180"/>
      <c r="J94" s="180"/>
      <c r="K94" s="100"/>
      <c r="M94" s="177"/>
      <c r="N94" s="177"/>
      <c r="O94" s="177"/>
      <c r="P94" s="13"/>
      <c r="Q94" s="13"/>
      <c r="R94" s="13"/>
      <c r="S94" s="13"/>
      <c r="T94" s="170"/>
    </row>
    <row r="95" spans="2:21" x14ac:dyDescent="0.2">
      <c r="C95" s="422" t="str">
        <f t="shared" si="1"/>
        <v/>
      </c>
      <c r="D95" s="423"/>
      <c r="E95" s="156"/>
      <c r="F95" s="156"/>
      <c r="G95" s="157"/>
      <c r="I95" s="179"/>
      <c r="J95" s="179"/>
      <c r="K95" s="100"/>
      <c r="M95" s="177"/>
      <c r="N95" s="177"/>
      <c r="O95" s="177"/>
      <c r="P95" s="13"/>
      <c r="Q95" s="13"/>
      <c r="R95" s="13"/>
      <c r="S95" s="13"/>
      <c r="T95" s="170"/>
    </row>
    <row r="96" spans="2:21" x14ac:dyDescent="0.2">
      <c r="C96" s="422" t="str">
        <f t="shared" si="1"/>
        <v/>
      </c>
      <c r="D96" s="423"/>
      <c r="E96" s="156"/>
      <c r="F96" s="156"/>
      <c r="G96" s="157"/>
      <c r="H96" s="180"/>
      <c r="I96" s="180"/>
      <c r="J96" s="180"/>
      <c r="K96" s="100"/>
      <c r="M96" s="177"/>
      <c r="N96" s="177"/>
      <c r="O96" s="177"/>
      <c r="P96" s="13"/>
      <c r="Q96" s="13"/>
      <c r="R96" s="13"/>
      <c r="S96" s="13"/>
      <c r="T96" s="170"/>
    </row>
    <row r="97" spans="2:20" x14ac:dyDescent="0.2">
      <c r="C97" s="422" t="str">
        <f t="shared" si="1"/>
        <v/>
      </c>
      <c r="D97" s="423"/>
      <c r="E97" s="156"/>
      <c r="F97" s="156"/>
      <c r="G97" s="157"/>
      <c r="I97" s="179"/>
      <c r="J97" s="179"/>
      <c r="K97" s="100"/>
      <c r="M97" s="177"/>
      <c r="N97" s="177"/>
      <c r="O97" s="177"/>
      <c r="P97" s="13"/>
      <c r="Q97" s="13"/>
      <c r="R97" s="13"/>
      <c r="S97" s="13"/>
      <c r="T97" s="170"/>
    </row>
    <row r="98" spans="2:20" x14ac:dyDescent="0.2">
      <c r="C98" s="422" t="str">
        <f t="shared" si="1"/>
        <v/>
      </c>
      <c r="D98" s="423"/>
      <c r="E98" s="156"/>
      <c r="F98" s="156"/>
      <c r="G98" s="157"/>
      <c r="H98" s="180"/>
      <c r="I98" s="180"/>
      <c r="J98" s="180"/>
      <c r="K98" s="100"/>
      <c r="M98" s="177"/>
      <c r="N98" s="177"/>
      <c r="O98" s="177"/>
      <c r="P98" s="13"/>
      <c r="Q98" s="13"/>
      <c r="R98" s="13"/>
      <c r="S98" s="13"/>
      <c r="T98" s="170"/>
    </row>
    <row r="99" spans="2:20" x14ac:dyDescent="0.2">
      <c r="C99" s="422" t="str">
        <f t="shared" si="1"/>
        <v/>
      </c>
      <c r="D99" s="423"/>
      <c r="E99" s="156"/>
      <c r="F99" s="156"/>
      <c r="G99" s="157"/>
      <c r="I99" s="179"/>
      <c r="J99" s="179"/>
      <c r="K99" s="100"/>
      <c r="M99" s="177"/>
      <c r="N99" s="177"/>
      <c r="O99" s="177"/>
      <c r="P99" s="13"/>
      <c r="Q99" s="13"/>
      <c r="R99" s="13"/>
      <c r="S99" s="13"/>
      <c r="T99" s="170"/>
    </row>
    <row r="100" spans="2:20" x14ac:dyDescent="0.2">
      <c r="C100" s="422" t="str">
        <f t="shared" si="1"/>
        <v/>
      </c>
      <c r="D100" s="423"/>
      <c r="E100" s="156"/>
      <c r="F100" s="156"/>
      <c r="G100" s="157"/>
      <c r="H100" s="180"/>
      <c r="I100" s="180"/>
      <c r="J100" s="180"/>
      <c r="K100" s="100"/>
      <c r="M100" s="177"/>
      <c r="N100" s="177"/>
      <c r="O100" s="177"/>
      <c r="P100" s="13"/>
      <c r="Q100" s="13"/>
      <c r="R100" s="13"/>
      <c r="S100" s="13"/>
      <c r="T100" s="170"/>
    </row>
    <row r="101" spans="2:20" x14ac:dyDescent="0.2">
      <c r="K101" s="100"/>
      <c r="M101" s="177"/>
      <c r="N101" s="177"/>
      <c r="O101" s="177"/>
      <c r="P101" s="13"/>
      <c r="Q101" s="13"/>
      <c r="R101" s="13"/>
      <c r="S101" s="13"/>
      <c r="T101" s="170"/>
    </row>
    <row r="102" spans="2:20" x14ac:dyDescent="0.2">
      <c r="B102" s="100"/>
      <c r="C102" s="417" t="s">
        <v>518</v>
      </c>
      <c r="D102" s="417"/>
      <c r="E102" s="417"/>
      <c r="F102" s="417"/>
      <c r="G102" s="417"/>
      <c r="H102" s="100"/>
      <c r="I102" s="100"/>
      <c r="J102" s="100"/>
    </row>
  </sheetData>
  <sheetProtection formatRows="0" insertRows="0"/>
  <mergeCells count="75">
    <mergeCell ref="C100:D100"/>
    <mergeCell ref="E45:J45"/>
    <mergeCell ref="E46:J46"/>
    <mergeCell ref="E47:J47"/>
    <mergeCell ref="C97:D97"/>
    <mergeCell ref="C49:D49"/>
    <mergeCell ref="C50:D50"/>
    <mergeCell ref="C51:D51"/>
    <mergeCell ref="E91:F91"/>
    <mergeCell ref="C91:D92"/>
    <mergeCell ref="G91:G92"/>
    <mergeCell ref="C93:D93"/>
    <mergeCell ref="E42:J42"/>
    <mergeCell ref="E43:J43"/>
    <mergeCell ref="E44:J44"/>
    <mergeCell ref="C98:D98"/>
    <mergeCell ref="C99:D99"/>
    <mergeCell ref="C52:D52"/>
    <mergeCell ref="C45:D45"/>
    <mergeCell ref="C46:D46"/>
    <mergeCell ref="C47:D47"/>
    <mergeCell ref="C48:D48"/>
    <mergeCell ref="C61:J61"/>
    <mergeCell ref="C76:J76"/>
    <mergeCell ref="C90:J90"/>
    <mergeCell ref="C89:J89"/>
    <mergeCell ref="C80:H80"/>
    <mergeCell ref="C94:D94"/>
    <mergeCell ref="C40:J40"/>
    <mergeCell ref="C41:D41"/>
    <mergeCell ref="C37:J37"/>
    <mergeCell ref="C24:D24"/>
    <mergeCell ref="C25:D25"/>
    <mergeCell ref="C26:D26"/>
    <mergeCell ref="C27:D27"/>
    <mergeCell ref="C28:D28"/>
    <mergeCell ref="E41:J41"/>
    <mergeCell ref="B2:J2"/>
    <mergeCell ref="C56:J56"/>
    <mergeCell ref="C95:D95"/>
    <mergeCell ref="C19:I19"/>
    <mergeCell ref="C60:J60"/>
    <mergeCell ref="C68:J68"/>
    <mergeCell ref="E49:J49"/>
    <mergeCell ref="G66:J66"/>
    <mergeCell ref="C72:J72"/>
    <mergeCell ref="C33:D33"/>
    <mergeCell ref="C34:D34"/>
    <mergeCell ref="C35:D35"/>
    <mergeCell ref="E48:J48"/>
    <mergeCell ref="C29:D29"/>
    <mergeCell ref="C30:D30"/>
    <mergeCell ref="C31:D31"/>
    <mergeCell ref="C102:G102"/>
    <mergeCell ref="H8:J8"/>
    <mergeCell ref="C14:J14"/>
    <mergeCell ref="C15:J15"/>
    <mergeCell ref="C96:D96"/>
    <mergeCell ref="C71:J71"/>
    <mergeCell ref="C85:J85"/>
    <mergeCell ref="E50:J50"/>
    <mergeCell ref="E51:J51"/>
    <mergeCell ref="E52:J52"/>
    <mergeCell ref="C32:D32"/>
    <mergeCell ref="C42:D42"/>
    <mergeCell ref="C43:D43"/>
    <mergeCell ref="C44:D44"/>
    <mergeCell ref="C23:J23"/>
    <mergeCell ref="C36:I36"/>
    <mergeCell ref="C4:J4"/>
    <mergeCell ref="C6:G6"/>
    <mergeCell ref="C8:G8"/>
    <mergeCell ref="C22:J22"/>
    <mergeCell ref="C10:J10"/>
    <mergeCell ref="H6:J6"/>
  </mergeCells>
  <phoneticPr fontId="8" type="noConversion"/>
  <conditionalFormatting sqref="C14:J14">
    <cfRule type="expression" dxfId="11" priority="1" stopIfTrue="1">
      <formula>($L$12=2)</formula>
    </cfRule>
  </conditionalFormatting>
  <conditionalFormatting sqref="C15:J15">
    <cfRule type="expression" dxfId="10" priority="2" stopIfTrue="1">
      <formula>($L$12=2)</formula>
    </cfRule>
  </conditionalFormatting>
  <conditionalFormatting sqref="G66:J66">
    <cfRule type="expression" dxfId="9" priority="3" stopIfTrue="1">
      <formula>($F$66=$J$19)</formula>
    </cfRule>
  </conditionalFormatting>
  <conditionalFormatting sqref="C60:J61 C71:J71">
    <cfRule type="expression" dxfId="8" priority="4" stopIfTrue="1">
      <formula>($L$58=2)</formula>
    </cfRule>
  </conditionalFormatting>
  <conditionalFormatting sqref="F63:F65">
    <cfRule type="expression" dxfId="7" priority="5" stopIfTrue="1">
      <formula>($L$58=2)</formula>
    </cfRule>
  </conditionalFormatting>
  <conditionalFormatting sqref="C72:J72">
    <cfRule type="expression" dxfId="6" priority="6" stopIfTrue="1">
      <formula>NOT($L$72)</formula>
    </cfRule>
    <cfRule type="expression" dxfId="5" priority="7" stopIfTrue="1">
      <formula>($L$58=2)</formula>
    </cfRule>
  </conditionalFormatting>
  <conditionalFormatting sqref="C80:H80">
    <cfRule type="expression" dxfId="4" priority="8" stopIfTrue="1">
      <formula>($L$78=2)</formula>
    </cfRule>
  </conditionalFormatting>
  <conditionalFormatting sqref="I80">
    <cfRule type="expression" dxfId="3" priority="9" stopIfTrue="1">
      <formula>($L$78=2)</formula>
    </cfRule>
  </conditionalFormatting>
  <conditionalFormatting sqref="E93:G100">
    <cfRule type="expression" dxfId="2" priority="10" stopIfTrue="1">
      <formula>($L$87=2)</formula>
    </cfRule>
  </conditionalFormatting>
  <conditionalFormatting sqref="C89:J90">
    <cfRule type="expression" dxfId="1" priority="11" stopIfTrue="1">
      <formula>($L$87=2)</formula>
    </cfRule>
  </conditionalFormatting>
  <hyperlinks>
    <hyperlink ref="C102:G102" location="'Išmetamųjų teršalų duomenys'!B4" display="&lt;&lt;&lt; Spauskite čia ir pateksite į  9 dalį „ Išsamūs išmetamųjų teršalų duomenys“ &gt;&gt;&gt;"/>
  </hyperlinks>
  <pageMargins left="0.78740157480314965" right="0.78740157480314965" top="0.78740157480314965" bottom="0.78740157480314965" header="0.39370078740157483" footer="0.39370078740157483"/>
  <pageSetup paperSize="9" scale="79" fitToHeight="4" orientation="portrait" verticalDpi="200" r:id="rId1"/>
  <headerFooter alignWithMargins="0">
    <oddFooter>&amp;L&amp;F&amp;C&amp;A&amp;R&amp;P / &amp;N</oddFooter>
  </headerFooter>
  <rowBreaks count="1" manualBreakCount="1">
    <brk id="5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6664" r:id="rId4" name="Group Box 40">
              <controlPr defaultSize="0" autoFill="0" autoPict="0">
                <anchor moveWithCells="1" sizeWithCells="1">
                  <from>
                    <xdr:col>2</xdr:col>
                    <xdr:colOff>9525</xdr:colOff>
                    <xdr:row>9</xdr:row>
                    <xdr:rowOff>209550</xdr:rowOff>
                  </from>
                  <to>
                    <xdr:col>3</xdr:col>
                    <xdr:colOff>828675</xdr:colOff>
                    <xdr:row>12</xdr:row>
                    <xdr:rowOff>0</xdr:rowOff>
                  </to>
                </anchor>
              </controlPr>
            </control>
          </mc:Choice>
        </mc:AlternateContent>
        <mc:AlternateContent xmlns:mc="http://schemas.openxmlformats.org/markup-compatibility/2006">
          <mc:Choice Requires="x14">
            <control shapeId="26665" r:id="rId5" name="Option Button 41">
              <controlPr defaultSize="0" autoFill="0" autoLine="0" autoPict="0">
                <anchor moveWithCells="1" sizeWithCells="1">
                  <from>
                    <xdr:col>2</xdr:col>
                    <xdr:colOff>76200</xdr:colOff>
                    <xdr:row>10</xdr:row>
                    <xdr:rowOff>47625</xdr:rowOff>
                  </from>
                  <to>
                    <xdr:col>2</xdr:col>
                    <xdr:colOff>657225</xdr:colOff>
                    <xdr:row>11</xdr:row>
                    <xdr:rowOff>104775</xdr:rowOff>
                  </to>
                </anchor>
              </controlPr>
            </control>
          </mc:Choice>
        </mc:AlternateContent>
        <mc:AlternateContent xmlns:mc="http://schemas.openxmlformats.org/markup-compatibility/2006">
          <mc:Choice Requires="x14">
            <control shapeId="26666" r:id="rId6" name="Option Button 42">
              <controlPr defaultSize="0" autoFill="0" autoLine="0" autoPict="0">
                <anchor moveWithCells="1" sizeWithCells="1">
                  <from>
                    <xdr:col>3</xdr:col>
                    <xdr:colOff>47625</xdr:colOff>
                    <xdr:row>10</xdr:row>
                    <xdr:rowOff>47625</xdr:rowOff>
                  </from>
                  <to>
                    <xdr:col>3</xdr:col>
                    <xdr:colOff>619125</xdr:colOff>
                    <xdr:row>11</xdr:row>
                    <xdr:rowOff>104775</xdr:rowOff>
                  </to>
                </anchor>
              </controlPr>
            </control>
          </mc:Choice>
        </mc:AlternateContent>
        <mc:AlternateContent xmlns:mc="http://schemas.openxmlformats.org/markup-compatibility/2006">
          <mc:Choice Requires="x14">
            <control shapeId="26655" r:id="rId7" name="Group Box 31">
              <controlPr defaultSize="0" autoFill="0" autoPict="0">
                <anchor moveWithCells="1" sizeWithCells="1">
                  <from>
                    <xdr:col>2</xdr:col>
                    <xdr:colOff>9525</xdr:colOff>
                    <xdr:row>84</xdr:row>
                    <xdr:rowOff>161925</xdr:rowOff>
                  </from>
                  <to>
                    <xdr:col>4</xdr:col>
                    <xdr:colOff>0</xdr:colOff>
                    <xdr:row>87</xdr:row>
                    <xdr:rowOff>0</xdr:rowOff>
                  </to>
                </anchor>
              </controlPr>
            </control>
          </mc:Choice>
        </mc:AlternateContent>
        <mc:AlternateContent xmlns:mc="http://schemas.openxmlformats.org/markup-compatibility/2006">
          <mc:Choice Requires="x14">
            <control shapeId="26656" r:id="rId8" name="Option Button 32">
              <controlPr defaultSize="0" autoFill="0" autoLine="0" autoPict="0">
                <anchor moveWithCells="1" sizeWithCells="1">
                  <from>
                    <xdr:col>2</xdr:col>
                    <xdr:colOff>76200</xdr:colOff>
                    <xdr:row>85</xdr:row>
                    <xdr:rowOff>57150</xdr:rowOff>
                  </from>
                  <to>
                    <xdr:col>2</xdr:col>
                    <xdr:colOff>657225</xdr:colOff>
                    <xdr:row>86</xdr:row>
                    <xdr:rowOff>104775</xdr:rowOff>
                  </to>
                </anchor>
              </controlPr>
            </control>
          </mc:Choice>
        </mc:AlternateContent>
        <mc:AlternateContent xmlns:mc="http://schemas.openxmlformats.org/markup-compatibility/2006">
          <mc:Choice Requires="x14">
            <control shapeId="26657" r:id="rId9" name="Option Button 33">
              <controlPr defaultSize="0" autoFill="0" autoLine="0" autoPict="0">
                <anchor moveWithCells="1" sizeWithCells="1">
                  <from>
                    <xdr:col>3</xdr:col>
                    <xdr:colOff>47625</xdr:colOff>
                    <xdr:row>85</xdr:row>
                    <xdr:rowOff>57150</xdr:rowOff>
                  </from>
                  <to>
                    <xdr:col>3</xdr:col>
                    <xdr:colOff>619125</xdr:colOff>
                    <xdr:row>86</xdr:row>
                    <xdr:rowOff>104775</xdr:rowOff>
                  </to>
                </anchor>
              </controlPr>
            </control>
          </mc:Choice>
        </mc:AlternateContent>
        <mc:AlternateContent xmlns:mc="http://schemas.openxmlformats.org/markup-compatibility/2006">
          <mc:Choice Requires="x14">
            <control shapeId="26649" r:id="rId10" name="Group Box 25">
              <controlPr defaultSize="0" autoFill="0" autoPict="0">
                <anchor moveWithCells="1" sizeWithCells="1">
                  <from>
                    <xdr:col>2</xdr:col>
                    <xdr:colOff>9525</xdr:colOff>
                    <xdr:row>76</xdr:row>
                    <xdr:rowOff>0</xdr:rowOff>
                  </from>
                  <to>
                    <xdr:col>3</xdr:col>
                    <xdr:colOff>838200</xdr:colOff>
                    <xdr:row>78</xdr:row>
                    <xdr:rowOff>0</xdr:rowOff>
                  </to>
                </anchor>
              </controlPr>
            </control>
          </mc:Choice>
        </mc:AlternateContent>
        <mc:AlternateContent xmlns:mc="http://schemas.openxmlformats.org/markup-compatibility/2006">
          <mc:Choice Requires="x14">
            <control shapeId="26650" r:id="rId11" name="Option Button 26">
              <controlPr defaultSize="0" autoFill="0" autoLine="0" autoPict="0">
                <anchor moveWithCells="1" sizeWithCells="1">
                  <from>
                    <xdr:col>2</xdr:col>
                    <xdr:colOff>76200</xdr:colOff>
                    <xdr:row>76</xdr:row>
                    <xdr:rowOff>57150</xdr:rowOff>
                  </from>
                  <to>
                    <xdr:col>2</xdr:col>
                    <xdr:colOff>657225</xdr:colOff>
                    <xdr:row>77</xdr:row>
                    <xdr:rowOff>104775</xdr:rowOff>
                  </to>
                </anchor>
              </controlPr>
            </control>
          </mc:Choice>
        </mc:AlternateContent>
        <mc:AlternateContent xmlns:mc="http://schemas.openxmlformats.org/markup-compatibility/2006">
          <mc:Choice Requires="x14">
            <control shapeId="26651" r:id="rId12" name="Option Button 27">
              <controlPr defaultSize="0" autoFill="0" autoLine="0" autoPict="0">
                <anchor moveWithCells="1" sizeWithCells="1">
                  <from>
                    <xdr:col>3</xdr:col>
                    <xdr:colOff>47625</xdr:colOff>
                    <xdr:row>76</xdr:row>
                    <xdr:rowOff>57150</xdr:rowOff>
                  </from>
                  <to>
                    <xdr:col>3</xdr:col>
                    <xdr:colOff>619125</xdr:colOff>
                    <xdr:row>77</xdr:row>
                    <xdr:rowOff>104775</xdr:rowOff>
                  </to>
                </anchor>
              </controlPr>
            </control>
          </mc:Choice>
        </mc:AlternateContent>
        <mc:AlternateContent xmlns:mc="http://schemas.openxmlformats.org/markup-compatibility/2006">
          <mc:Choice Requires="x14">
            <control shapeId="26644" r:id="rId13" name="Group Box 20">
              <controlPr defaultSize="0" autoFill="0" autoPict="0">
                <anchor moveWithCells="1" sizeWithCells="1">
                  <from>
                    <xdr:col>2</xdr:col>
                    <xdr:colOff>9525</xdr:colOff>
                    <xdr:row>56</xdr:row>
                    <xdr:rowOff>0</xdr:rowOff>
                  </from>
                  <to>
                    <xdr:col>3</xdr:col>
                    <xdr:colOff>819150</xdr:colOff>
                    <xdr:row>57</xdr:row>
                    <xdr:rowOff>161925</xdr:rowOff>
                  </to>
                </anchor>
              </controlPr>
            </control>
          </mc:Choice>
        </mc:AlternateContent>
        <mc:AlternateContent xmlns:mc="http://schemas.openxmlformats.org/markup-compatibility/2006">
          <mc:Choice Requires="x14">
            <control shapeId="26645" r:id="rId14" name="Option Button 21">
              <controlPr defaultSize="0" autoFill="0" autoLine="0" autoPict="0">
                <anchor moveWithCells="1" sizeWithCells="1">
                  <from>
                    <xdr:col>2</xdr:col>
                    <xdr:colOff>76200</xdr:colOff>
                    <xdr:row>56</xdr:row>
                    <xdr:rowOff>57150</xdr:rowOff>
                  </from>
                  <to>
                    <xdr:col>2</xdr:col>
                    <xdr:colOff>657225</xdr:colOff>
                    <xdr:row>57</xdr:row>
                    <xdr:rowOff>104775</xdr:rowOff>
                  </to>
                </anchor>
              </controlPr>
            </control>
          </mc:Choice>
        </mc:AlternateContent>
        <mc:AlternateContent xmlns:mc="http://schemas.openxmlformats.org/markup-compatibility/2006">
          <mc:Choice Requires="x14">
            <control shapeId="26646" r:id="rId15" name="Option Button 22">
              <controlPr defaultSize="0" autoFill="0" autoLine="0" autoPict="0">
                <anchor moveWithCells="1" sizeWithCells="1">
                  <from>
                    <xdr:col>3</xdr:col>
                    <xdr:colOff>47625</xdr:colOff>
                    <xdr:row>56</xdr:row>
                    <xdr:rowOff>57150</xdr:rowOff>
                  </from>
                  <to>
                    <xdr:col>3</xdr:col>
                    <xdr:colOff>619125</xdr:colOff>
                    <xdr:row>57</xdr:row>
                    <xdr:rowOff>104775</xdr:rowOff>
                  </to>
                </anchor>
              </controlPr>
            </control>
          </mc:Choice>
        </mc:AlternateContent>
        <mc:AlternateContent xmlns:mc="http://schemas.openxmlformats.org/markup-compatibility/2006">
          <mc:Choice Requires="x14">
            <control shapeId="26635" r:id="rId16" name="Group Box 11">
              <controlPr defaultSize="0" autoFill="0" autoPict="0">
                <anchor moveWithCells="1" sizeWithCells="1">
                  <from>
                    <xdr:col>2</xdr:col>
                    <xdr:colOff>9525</xdr:colOff>
                    <xdr:row>9</xdr:row>
                    <xdr:rowOff>219075</xdr:rowOff>
                  </from>
                  <to>
                    <xdr:col>3</xdr:col>
                    <xdr:colOff>828675</xdr:colOff>
                    <xdr:row>12</xdr:row>
                    <xdr:rowOff>9525</xdr:rowOff>
                  </to>
                </anchor>
              </controlPr>
            </control>
          </mc:Choice>
        </mc:AlternateContent>
        <mc:AlternateContent xmlns:mc="http://schemas.openxmlformats.org/markup-compatibility/2006">
          <mc:Choice Requires="x14">
            <control shapeId="26636" r:id="rId17" name="Option Button 12">
              <controlPr defaultSize="0" autoFill="0" autoLine="0" autoPict="0">
                <anchor moveWithCells="1" sizeWithCells="1">
                  <from>
                    <xdr:col>2</xdr:col>
                    <xdr:colOff>76200</xdr:colOff>
                    <xdr:row>10</xdr:row>
                    <xdr:rowOff>57150</xdr:rowOff>
                  </from>
                  <to>
                    <xdr:col>2</xdr:col>
                    <xdr:colOff>657225</xdr:colOff>
                    <xdr:row>11</xdr:row>
                    <xdr:rowOff>114300</xdr:rowOff>
                  </to>
                </anchor>
              </controlPr>
            </control>
          </mc:Choice>
        </mc:AlternateContent>
        <mc:AlternateContent xmlns:mc="http://schemas.openxmlformats.org/markup-compatibility/2006">
          <mc:Choice Requires="x14">
            <control shapeId="26637" r:id="rId18" name="Option Button 13">
              <controlPr defaultSize="0" autoFill="0" autoLine="0" autoPict="0">
                <anchor moveWithCells="1" sizeWithCells="1">
                  <from>
                    <xdr:col>3</xdr:col>
                    <xdr:colOff>47625</xdr:colOff>
                    <xdr:row>10</xdr:row>
                    <xdr:rowOff>57150</xdr:rowOff>
                  </from>
                  <to>
                    <xdr:col>3</xdr:col>
                    <xdr:colOff>619125</xdr:colOff>
                    <xdr:row>11</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13"/>
  <sheetViews>
    <sheetView showGridLines="0" topLeftCell="B81" zoomScaleNormal="100" zoomScaleSheetLayoutView="100" workbookViewId="0">
      <selection activeCell="D63" sqref="D63"/>
    </sheetView>
  </sheetViews>
  <sheetFormatPr defaultRowHeight="12.75" x14ac:dyDescent="0.2"/>
  <cols>
    <col min="1" max="1" width="3.140625" style="146" hidden="1" customWidth="1"/>
    <col min="2" max="2" width="4.140625" style="146" customWidth="1"/>
    <col min="3" max="4" width="16.7109375" style="146" customWidth="1"/>
    <col min="5" max="10" width="12.7109375" style="146" customWidth="1"/>
    <col min="11" max="16384" width="9.140625" style="146"/>
  </cols>
  <sheetData>
    <row r="2" spans="2:11" ht="23.25" customHeight="1" x14ac:dyDescent="0.2">
      <c r="B2" s="321" t="s">
        <v>772</v>
      </c>
      <c r="C2" s="208"/>
      <c r="D2" s="208"/>
      <c r="E2" s="208"/>
      <c r="F2" s="208"/>
      <c r="G2" s="208"/>
      <c r="H2" s="208"/>
      <c r="I2" s="208"/>
    </row>
    <row r="4" spans="2:11" ht="15.75" x14ac:dyDescent="0.2">
      <c r="B4" s="209">
        <v>9</v>
      </c>
      <c r="C4" s="209" t="s">
        <v>781</v>
      </c>
      <c r="D4" s="209"/>
      <c r="E4" s="209"/>
      <c r="F4" s="209"/>
      <c r="G4" s="209"/>
      <c r="H4" s="209"/>
      <c r="I4" s="209"/>
      <c r="J4" s="209"/>
    </row>
    <row r="6" spans="2:11" ht="28.5" customHeight="1" x14ac:dyDescent="0.2">
      <c r="B6" s="210" t="s">
        <v>510</v>
      </c>
      <c r="C6" s="463" t="s">
        <v>782</v>
      </c>
      <c r="D6" s="343"/>
      <c r="E6" s="343"/>
      <c r="F6" s="343"/>
      <c r="G6" s="343"/>
      <c r="H6" s="343"/>
      <c r="I6" s="343"/>
      <c r="J6" s="343"/>
    </row>
    <row r="7" spans="2:11" ht="55.5" customHeight="1" x14ac:dyDescent="0.2">
      <c r="B7" s="210"/>
      <c r="C7" s="464" t="s">
        <v>676</v>
      </c>
      <c r="D7" s="343"/>
      <c r="E7" s="343"/>
      <c r="F7" s="343"/>
      <c r="G7" s="343"/>
      <c r="H7" s="343"/>
      <c r="I7" s="343"/>
      <c r="J7" s="343"/>
    </row>
    <row r="9" spans="2:11" x14ac:dyDescent="0.2">
      <c r="C9" s="220"/>
      <c r="D9" s="221"/>
      <c r="E9" s="461" t="s">
        <v>783</v>
      </c>
      <c r="F9" s="462"/>
      <c r="G9" s="462"/>
      <c r="H9" s="462"/>
      <c r="I9" s="462"/>
      <c r="J9" s="225" t="s">
        <v>652</v>
      </c>
      <c r="K9" s="212"/>
    </row>
    <row r="10" spans="2:11" ht="45" x14ac:dyDescent="0.2">
      <c r="C10" s="222"/>
      <c r="D10" s="223"/>
      <c r="E10" s="216" t="s">
        <v>630</v>
      </c>
      <c r="F10" s="286" t="s">
        <v>631</v>
      </c>
      <c r="G10" s="286" t="s">
        <v>632</v>
      </c>
      <c r="H10" s="289" t="s">
        <v>653</v>
      </c>
      <c r="I10" s="217" t="s">
        <v>654</v>
      </c>
      <c r="J10" s="218"/>
      <c r="K10" s="212"/>
    </row>
    <row r="11" spans="2:11" ht="39.950000000000003" customHeight="1" x14ac:dyDescent="0.2">
      <c r="B11" s="215" t="s">
        <v>47</v>
      </c>
      <c r="C11" s="465" t="s">
        <v>703</v>
      </c>
      <c r="D11" s="466"/>
      <c r="E11" s="244">
        <f>E12+E13</f>
        <v>26058.157649999994</v>
      </c>
      <c r="F11" s="244">
        <f>F12+F13</f>
        <v>0</v>
      </c>
      <c r="G11" s="244">
        <f>G12+G13</f>
        <v>0</v>
      </c>
      <c r="H11" s="244">
        <f>H12+H13</f>
        <v>0</v>
      </c>
      <c r="I11" s="244">
        <f>I12+I13</f>
        <v>0</v>
      </c>
      <c r="J11" s="245">
        <f>SUM(E11:I11)</f>
        <v>26058.157649999994</v>
      </c>
      <c r="K11" s="212"/>
    </row>
    <row r="12" spans="2:11" ht="39.950000000000003" customHeight="1" x14ac:dyDescent="0.2">
      <c r="B12" s="215" t="s">
        <v>48</v>
      </c>
      <c r="C12" s="469" t="s">
        <v>655</v>
      </c>
      <c r="D12" s="470"/>
      <c r="E12" s="246">
        <f>E54</f>
        <v>59.449950000000001</v>
      </c>
      <c r="F12" s="246">
        <f>F54</f>
        <v>0</v>
      </c>
      <c r="G12" s="246">
        <f>G54</f>
        <v>0</v>
      </c>
      <c r="H12" s="246">
        <f>H54</f>
        <v>0</v>
      </c>
      <c r="I12" s="246">
        <f>I54</f>
        <v>0</v>
      </c>
      <c r="J12" s="244">
        <f>SUM(E12:I12)</f>
        <v>59.449950000000001</v>
      </c>
      <c r="K12" s="212"/>
    </row>
    <row r="13" spans="2:11" ht="39.950000000000003" customHeight="1" x14ac:dyDescent="0.2">
      <c r="B13" s="215" t="s">
        <v>49</v>
      </c>
      <c r="C13" s="469" t="s">
        <v>60</v>
      </c>
      <c r="D13" s="470"/>
      <c r="E13" s="244">
        <f>E14+E15</f>
        <v>25998.707699999995</v>
      </c>
      <c r="F13" s="244">
        <f>F14+F15</f>
        <v>0</v>
      </c>
      <c r="G13" s="244">
        <f>G14+G15</f>
        <v>0</v>
      </c>
      <c r="H13" s="244">
        <f>H14+H15</f>
        <v>0</v>
      </c>
      <c r="I13" s="244">
        <f>I14+I15</f>
        <v>0</v>
      </c>
      <c r="J13" s="244">
        <f>SUM(E13:I13)</f>
        <v>25998.707699999995</v>
      </c>
      <c r="K13" s="212"/>
    </row>
    <row r="14" spans="2:11" ht="57" customHeight="1" x14ac:dyDescent="0.2">
      <c r="B14" s="215" t="s">
        <v>50</v>
      </c>
      <c r="C14" s="471" t="s">
        <v>784</v>
      </c>
      <c r="D14" s="472"/>
      <c r="E14" s="244">
        <f>E99</f>
        <v>25890.709949999997</v>
      </c>
      <c r="F14" s="244">
        <f>F99</f>
        <v>0</v>
      </c>
      <c r="G14" s="244">
        <f>G99</f>
        <v>0</v>
      </c>
      <c r="H14" s="244">
        <f>H99</f>
        <v>0</v>
      </c>
      <c r="I14" s="244">
        <f>I99</f>
        <v>0</v>
      </c>
      <c r="J14" s="244">
        <f>SUM(E14:I14)</f>
        <v>25890.709949999997</v>
      </c>
      <c r="K14" s="212"/>
    </row>
    <row r="15" spans="2:11" ht="47.25" customHeight="1" x14ac:dyDescent="0.2">
      <c r="B15" s="215" t="s">
        <v>51</v>
      </c>
      <c r="C15" s="471" t="s">
        <v>785</v>
      </c>
      <c r="D15" s="472"/>
      <c r="E15" s="244">
        <f>E111</f>
        <v>107.99774999999998</v>
      </c>
      <c r="F15" s="244">
        <f>F111</f>
        <v>0</v>
      </c>
      <c r="G15" s="244">
        <f>G111</f>
        <v>0</v>
      </c>
      <c r="H15" s="244">
        <f>H111</f>
        <v>0</v>
      </c>
      <c r="I15" s="244">
        <f>I111</f>
        <v>0</v>
      </c>
      <c r="J15" s="244">
        <f>SUM(E15:I15)</f>
        <v>107.99774999999998</v>
      </c>
      <c r="K15" s="212"/>
    </row>
    <row r="17" spans="2:13" x14ac:dyDescent="0.2">
      <c r="C17" s="322" t="s">
        <v>786</v>
      </c>
      <c r="F17" s="227">
        <f>'Išmetamųjų ŠESD duomenų apž.'!J36</f>
        <v>26058.157650000001</v>
      </c>
      <c r="G17" s="226" t="s">
        <v>70</v>
      </c>
    </row>
    <row r="18" spans="2:13" x14ac:dyDescent="0.2">
      <c r="C18" s="146" t="s">
        <v>704</v>
      </c>
      <c r="F18" s="147">
        <f>F17-J11</f>
        <v>0</v>
      </c>
      <c r="G18" s="146" t="s">
        <v>70</v>
      </c>
    </row>
    <row r="20" spans="2:13" ht="25.5" customHeight="1" x14ac:dyDescent="0.2">
      <c r="B20" s="210" t="s">
        <v>512</v>
      </c>
      <c r="C20" s="463" t="s">
        <v>705</v>
      </c>
      <c r="D20" s="343"/>
      <c r="E20" s="343"/>
      <c r="F20" s="343"/>
      <c r="G20" s="343"/>
      <c r="H20" s="343"/>
      <c r="I20" s="343"/>
      <c r="J20" s="343"/>
    </row>
    <row r="21" spans="2:13" ht="17.25" customHeight="1" x14ac:dyDescent="0.2">
      <c r="C21" s="211" t="s">
        <v>656</v>
      </c>
      <c r="D21" s="211"/>
      <c r="E21" s="211"/>
      <c r="F21" s="211"/>
      <c r="G21" s="211"/>
      <c r="H21" s="211"/>
      <c r="I21" s="211"/>
      <c r="J21" s="211"/>
    </row>
    <row r="22" spans="2:13" x14ac:dyDescent="0.2">
      <c r="C22" s="230"/>
      <c r="D22" s="231"/>
      <c r="E22" s="461" t="s">
        <v>783</v>
      </c>
      <c r="F22" s="462"/>
      <c r="G22" s="462"/>
      <c r="H22" s="462"/>
      <c r="I22" s="462"/>
      <c r="J22" s="225" t="s">
        <v>652</v>
      </c>
      <c r="K22" s="212"/>
    </row>
    <row r="23" spans="2:13" ht="45" x14ac:dyDescent="0.2">
      <c r="C23" s="467" t="s">
        <v>657</v>
      </c>
      <c r="D23" s="468"/>
      <c r="E23" s="286" t="s">
        <v>630</v>
      </c>
      <c r="F23" s="286" t="s">
        <v>631</v>
      </c>
      <c r="G23" s="286" t="s">
        <v>632</v>
      </c>
      <c r="H23" s="289" t="s">
        <v>653</v>
      </c>
      <c r="I23" s="289" t="s">
        <v>654</v>
      </c>
      <c r="J23" s="218"/>
      <c r="K23" s="212"/>
    </row>
    <row r="24" spans="2:13" x14ac:dyDescent="0.2">
      <c r="C24" s="290" t="s">
        <v>658</v>
      </c>
      <c r="D24" s="235"/>
      <c r="E24" s="236"/>
      <c r="F24" s="236"/>
      <c r="G24" s="236"/>
      <c r="H24" s="236"/>
      <c r="I24" s="236"/>
      <c r="J24" s="228">
        <f>SUM(E24:I24)</f>
        <v>0</v>
      </c>
      <c r="K24" s="334"/>
      <c r="M24" s="212" t="s">
        <v>927</v>
      </c>
    </row>
    <row r="25" spans="2:13" x14ac:dyDescent="0.2">
      <c r="C25" s="290" t="s">
        <v>659</v>
      </c>
      <c r="D25" s="235"/>
      <c r="E25" s="236"/>
      <c r="F25" s="236"/>
      <c r="G25" s="236"/>
      <c r="H25" s="236"/>
      <c r="I25" s="236"/>
      <c r="J25" s="228">
        <f t="shared" ref="J25:J54" si="0">SUM(E25:I25)</f>
        <v>0</v>
      </c>
      <c r="K25" s="334"/>
    </row>
    <row r="26" spans="2:13" x14ac:dyDescent="0.2">
      <c r="C26" s="290" t="s">
        <v>660</v>
      </c>
      <c r="D26" s="235"/>
      <c r="E26" s="236"/>
      <c r="F26" s="236"/>
      <c r="G26" s="236"/>
      <c r="H26" s="236"/>
      <c r="I26" s="236"/>
      <c r="J26" s="228">
        <f t="shared" si="0"/>
        <v>0</v>
      </c>
      <c r="K26" s="334"/>
    </row>
    <row r="27" spans="2:13" x14ac:dyDescent="0.2">
      <c r="C27" s="290" t="s">
        <v>661</v>
      </c>
      <c r="D27" s="235"/>
      <c r="E27" s="236"/>
      <c r="F27" s="236"/>
      <c r="G27" s="236"/>
      <c r="H27" s="236"/>
      <c r="I27" s="236"/>
      <c r="J27" s="228">
        <f t="shared" si="0"/>
        <v>0</v>
      </c>
      <c r="K27" s="334"/>
    </row>
    <row r="28" spans="2:13" x14ac:dyDescent="0.2">
      <c r="C28" s="290" t="s">
        <v>662</v>
      </c>
      <c r="D28" s="235"/>
      <c r="E28" s="236"/>
      <c r="F28" s="236"/>
      <c r="G28" s="236"/>
      <c r="H28" s="236"/>
      <c r="I28" s="236"/>
      <c r="J28" s="228">
        <f t="shared" si="0"/>
        <v>0</v>
      </c>
      <c r="K28" s="334"/>
    </row>
    <row r="29" spans="2:13" x14ac:dyDescent="0.2">
      <c r="C29" s="290" t="s">
        <v>663</v>
      </c>
      <c r="D29" s="235"/>
      <c r="E29" s="333">
        <v>3.0176999999999996</v>
      </c>
      <c r="F29" s="236"/>
      <c r="G29" s="236"/>
      <c r="H29" s="236"/>
      <c r="I29" s="236"/>
      <c r="J29" s="228">
        <f t="shared" si="0"/>
        <v>3.0176999999999996</v>
      </c>
      <c r="K29" s="334"/>
    </row>
    <row r="30" spans="2:13" x14ac:dyDescent="0.2">
      <c r="C30" s="290" t="s">
        <v>664</v>
      </c>
      <c r="D30" s="235"/>
      <c r="E30" s="333"/>
      <c r="F30" s="236"/>
      <c r="G30" s="236"/>
      <c r="H30" s="236"/>
      <c r="I30" s="236"/>
      <c r="J30" s="228">
        <f t="shared" si="0"/>
        <v>0</v>
      </c>
      <c r="K30" s="334"/>
    </row>
    <row r="31" spans="2:13" x14ac:dyDescent="0.2">
      <c r="C31" s="290" t="s">
        <v>665</v>
      </c>
      <c r="D31" s="235"/>
      <c r="E31" s="333"/>
      <c r="F31" s="236"/>
      <c r="G31" s="236"/>
      <c r="H31" s="236"/>
      <c r="I31" s="236"/>
      <c r="J31" s="228">
        <f t="shared" si="0"/>
        <v>0</v>
      </c>
      <c r="K31" s="334"/>
    </row>
    <row r="32" spans="2:13" x14ac:dyDescent="0.2">
      <c r="C32" s="290" t="s">
        <v>666</v>
      </c>
      <c r="D32" s="235"/>
      <c r="E32" s="333"/>
      <c r="F32" s="236"/>
      <c r="G32" s="236"/>
      <c r="H32" s="236"/>
      <c r="I32" s="236"/>
      <c r="J32" s="228">
        <f t="shared" si="0"/>
        <v>0</v>
      </c>
      <c r="K32" s="334"/>
    </row>
    <row r="33" spans="3:11" x14ac:dyDescent="0.2">
      <c r="C33" s="290" t="s">
        <v>667</v>
      </c>
      <c r="D33" s="235"/>
      <c r="E33" s="333">
        <v>6.1425000000000001</v>
      </c>
      <c r="F33" s="236"/>
      <c r="G33" s="236"/>
      <c r="H33" s="236"/>
      <c r="I33" s="236"/>
      <c r="J33" s="228">
        <f t="shared" si="0"/>
        <v>6.1425000000000001</v>
      </c>
      <c r="K33" s="334"/>
    </row>
    <row r="34" spans="3:11" x14ac:dyDescent="0.2">
      <c r="C34" s="290" t="s">
        <v>668</v>
      </c>
      <c r="D34" s="235"/>
      <c r="E34" s="333"/>
      <c r="F34" s="236"/>
      <c r="G34" s="236"/>
      <c r="H34" s="236"/>
      <c r="I34" s="236"/>
      <c r="J34" s="228">
        <f t="shared" si="0"/>
        <v>0</v>
      </c>
      <c r="K34" s="334"/>
    </row>
    <row r="35" spans="3:11" x14ac:dyDescent="0.2">
      <c r="C35" s="290" t="s">
        <v>669</v>
      </c>
      <c r="D35" s="235"/>
      <c r="E35" s="333"/>
      <c r="F35" s="236"/>
      <c r="G35" s="236"/>
      <c r="H35" s="236"/>
      <c r="I35" s="236"/>
      <c r="J35" s="228">
        <f t="shared" si="0"/>
        <v>0</v>
      </c>
      <c r="K35" s="334"/>
    </row>
    <row r="36" spans="3:11" x14ac:dyDescent="0.2">
      <c r="C36" s="290" t="s">
        <v>284</v>
      </c>
      <c r="D36" s="235"/>
      <c r="E36" s="333"/>
      <c r="F36" s="236"/>
      <c r="G36" s="236"/>
      <c r="H36" s="236"/>
      <c r="I36" s="236"/>
      <c r="J36" s="228">
        <f t="shared" si="0"/>
        <v>0</v>
      </c>
      <c r="K36" s="334"/>
    </row>
    <row r="37" spans="3:11" x14ac:dyDescent="0.2">
      <c r="C37" s="290" t="s">
        <v>670</v>
      </c>
      <c r="D37" s="235"/>
      <c r="E37" s="333"/>
      <c r="F37" s="236"/>
      <c r="G37" s="236"/>
      <c r="H37" s="236"/>
      <c r="I37" s="236"/>
      <c r="J37" s="228">
        <f t="shared" si="0"/>
        <v>0</v>
      </c>
      <c r="K37" s="334"/>
    </row>
    <row r="38" spans="3:11" x14ac:dyDescent="0.2">
      <c r="C38" s="290" t="s">
        <v>671</v>
      </c>
      <c r="D38" s="235"/>
      <c r="E38" s="333"/>
      <c r="F38" s="236"/>
      <c r="G38" s="236"/>
      <c r="H38" s="236"/>
      <c r="I38" s="236"/>
      <c r="J38" s="228">
        <f t="shared" si="0"/>
        <v>0</v>
      </c>
      <c r="K38" s="334"/>
    </row>
    <row r="39" spans="3:11" x14ac:dyDescent="0.2">
      <c r="C39" s="290" t="s">
        <v>672</v>
      </c>
      <c r="D39" s="235"/>
      <c r="E39" s="333"/>
      <c r="F39" s="236"/>
      <c r="G39" s="236"/>
      <c r="H39" s="236"/>
      <c r="I39" s="236"/>
      <c r="J39" s="228">
        <f t="shared" si="0"/>
        <v>0</v>
      </c>
      <c r="K39" s="334"/>
    </row>
    <row r="40" spans="3:11" x14ac:dyDescent="0.2">
      <c r="C40" s="290" t="s">
        <v>305</v>
      </c>
      <c r="D40" s="235"/>
      <c r="E40" s="333"/>
      <c r="F40" s="236"/>
      <c r="G40" s="236"/>
      <c r="H40" s="236"/>
      <c r="I40" s="236"/>
      <c r="J40" s="228">
        <f t="shared" si="0"/>
        <v>0</v>
      </c>
      <c r="K40" s="334"/>
    </row>
    <row r="41" spans="3:11" x14ac:dyDescent="0.2">
      <c r="C41" s="290" t="s">
        <v>673</v>
      </c>
      <c r="D41" s="235"/>
      <c r="E41" s="333">
        <v>50.289749999999998</v>
      </c>
      <c r="F41" s="236"/>
      <c r="G41" s="236"/>
      <c r="H41" s="236"/>
      <c r="I41" s="236"/>
      <c r="J41" s="228">
        <f t="shared" si="0"/>
        <v>50.289749999999998</v>
      </c>
      <c r="K41" s="334"/>
    </row>
    <row r="42" spans="3:11" x14ac:dyDescent="0.2">
      <c r="C42" s="290" t="s">
        <v>674</v>
      </c>
      <c r="D42" s="235"/>
      <c r="E42" s="236"/>
      <c r="F42" s="236"/>
      <c r="G42" s="236"/>
      <c r="H42" s="236"/>
      <c r="I42" s="236"/>
      <c r="J42" s="228">
        <f t="shared" si="0"/>
        <v>0</v>
      </c>
      <c r="K42" s="334"/>
    </row>
    <row r="43" spans="3:11" x14ac:dyDescent="0.2">
      <c r="C43" s="290" t="s">
        <v>732</v>
      </c>
      <c r="D43" s="235"/>
      <c r="E43" s="236"/>
      <c r="F43" s="236"/>
      <c r="G43" s="236"/>
      <c r="H43" s="236"/>
      <c r="I43" s="236"/>
      <c r="J43" s="228">
        <f t="shared" si="0"/>
        <v>0</v>
      </c>
      <c r="K43" s="334"/>
    </row>
    <row r="44" spans="3:11" x14ac:dyDescent="0.2">
      <c r="C44" s="290" t="s">
        <v>675</v>
      </c>
      <c r="D44" s="235"/>
      <c r="E44" s="236"/>
      <c r="F44" s="236"/>
      <c r="G44" s="236"/>
      <c r="H44" s="236"/>
      <c r="I44" s="236"/>
      <c r="J44" s="228">
        <f t="shared" si="0"/>
        <v>0</v>
      </c>
      <c r="K44" s="334"/>
    </row>
    <row r="45" spans="3:11" x14ac:dyDescent="0.2">
      <c r="C45" s="290" t="s">
        <v>335</v>
      </c>
      <c r="D45" s="235"/>
      <c r="E45" s="236"/>
      <c r="F45" s="236"/>
      <c r="G45" s="236"/>
      <c r="H45" s="236"/>
      <c r="I45" s="236"/>
      <c r="J45" s="228">
        <f t="shared" si="0"/>
        <v>0</v>
      </c>
      <c r="K45" s="334"/>
    </row>
    <row r="46" spans="3:11" x14ac:dyDescent="0.2">
      <c r="C46" s="290" t="s">
        <v>677</v>
      </c>
      <c r="D46" s="235"/>
      <c r="E46" s="236"/>
      <c r="F46" s="236"/>
      <c r="G46" s="236"/>
      <c r="H46" s="236"/>
      <c r="I46" s="236"/>
      <c r="J46" s="228">
        <f t="shared" si="0"/>
        <v>0</v>
      </c>
      <c r="K46" s="334"/>
    </row>
    <row r="47" spans="3:11" x14ac:dyDescent="0.2">
      <c r="C47" s="290" t="s">
        <v>678</v>
      </c>
      <c r="D47" s="235"/>
      <c r="E47" s="236"/>
      <c r="F47" s="236"/>
      <c r="G47" s="236"/>
      <c r="H47" s="236"/>
      <c r="I47" s="236"/>
      <c r="J47" s="228">
        <f t="shared" si="0"/>
        <v>0</v>
      </c>
      <c r="K47" s="334"/>
    </row>
    <row r="48" spans="3:11" x14ac:dyDescent="0.2">
      <c r="C48" s="290" t="s">
        <v>679</v>
      </c>
      <c r="D48" s="235"/>
      <c r="E48" s="236"/>
      <c r="F48" s="236"/>
      <c r="G48" s="236"/>
      <c r="H48" s="236"/>
      <c r="I48" s="236"/>
      <c r="J48" s="228">
        <f t="shared" si="0"/>
        <v>0</v>
      </c>
      <c r="K48" s="334"/>
    </row>
    <row r="49" spans="2:11" x14ac:dyDescent="0.2">
      <c r="C49" s="290" t="s">
        <v>680</v>
      </c>
      <c r="D49" s="235"/>
      <c r="E49" s="236"/>
      <c r="F49" s="236"/>
      <c r="G49" s="236"/>
      <c r="H49" s="236"/>
      <c r="I49" s="236"/>
      <c r="J49" s="228">
        <f t="shared" si="0"/>
        <v>0</v>
      </c>
      <c r="K49" s="334"/>
    </row>
    <row r="50" spans="2:11" x14ac:dyDescent="0.2">
      <c r="C50" s="290" t="s">
        <v>681</v>
      </c>
      <c r="D50" s="235"/>
      <c r="E50" s="236"/>
      <c r="F50" s="236"/>
      <c r="G50" s="236"/>
      <c r="H50" s="236"/>
      <c r="I50" s="236"/>
      <c r="J50" s="228">
        <f t="shared" si="0"/>
        <v>0</v>
      </c>
      <c r="K50" s="334"/>
    </row>
    <row r="51" spans="2:11" x14ac:dyDescent="0.2">
      <c r="C51" s="290" t="s">
        <v>682</v>
      </c>
      <c r="D51" s="235"/>
      <c r="E51" s="236"/>
      <c r="F51" s="236"/>
      <c r="G51" s="236"/>
      <c r="H51" s="236"/>
      <c r="I51" s="236"/>
      <c r="J51" s="228">
        <f t="shared" si="0"/>
        <v>0</v>
      </c>
      <c r="K51" s="334"/>
    </row>
    <row r="52" spans="2:11" x14ac:dyDescent="0.2">
      <c r="C52" s="290" t="s">
        <v>683</v>
      </c>
      <c r="D52" s="235"/>
      <c r="E52" s="236"/>
      <c r="F52" s="236"/>
      <c r="G52" s="236"/>
      <c r="H52" s="236"/>
      <c r="I52" s="236"/>
      <c r="J52" s="228">
        <f t="shared" si="0"/>
        <v>0</v>
      </c>
      <c r="K52" s="334"/>
    </row>
    <row r="53" spans="2:11" ht="25.5" customHeight="1" x14ac:dyDescent="0.2">
      <c r="C53" s="290" t="s">
        <v>684</v>
      </c>
      <c r="D53" s="235"/>
      <c r="E53" s="236"/>
      <c r="F53" s="236"/>
      <c r="G53" s="236"/>
      <c r="H53" s="236"/>
      <c r="I53" s="236"/>
      <c r="J53" s="228">
        <f t="shared" si="0"/>
        <v>0</v>
      </c>
      <c r="K53" s="334"/>
    </row>
    <row r="54" spans="2:11" ht="17.25" customHeight="1" x14ac:dyDescent="0.2">
      <c r="C54" s="213" t="s">
        <v>685</v>
      </c>
      <c r="D54" s="213"/>
      <c r="E54" s="229">
        <f>SUM(E24:E53)</f>
        <v>59.449950000000001</v>
      </c>
      <c r="F54" s="229">
        <f>SUM(F24:F53)</f>
        <v>0</v>
      </c>
      <c r="G54" s="229">
        <f>SUM(G24:G53)</f>
        <v>0</v>
      </c>
      <c r="H54" s="229">
        <f>SUM(H24:H53)</f>
        <v>0</v>
      </c>
      <c r="I54" s="229">
        <f>SUM(I24:I53)</f>
        <v>0</v>
      </c>
      <c r="J54" s="228">
        <f t="shared" si="0"/>
        <v>59.449950000000001</v>
      </c>
    </row>
    <row r="55" spans="2:11" x14ac:dyDescent="0.2">
      <c r="K55" s="212"/>
    </row>
    <row r="56" spans="2:11" ht="29.25" customHeight="1" x14ac:dyDescent="0.2">
      <c r="B56" s="210" t="s">
        <v>521</v>
      </c>
      <c r="C56" s="463" t="s">
        <v>706</v>
      </c>
      <c r="D56" s="343"/>
      <c r="E56" s="343"/>
      <c r="F56" s="343"/>
      <c r="G56" s="343"/>
      <c r="H56" s="343"/>
      <c r="I56" s="343"/>
      <c r="J56" s="343"/>
      <c r="K56" s="212"/>
    </row>
    <row r="57" spans="2:11" x14ac:dyDescent="0.2">
      <c r="C57" s="211" t="s">
        <v>656</v>
      </c>
      <c r="D57" s="211"/>
      <c r="E57" s="211"/>
      <c r="F57" s="211"/>
      <c r="G57" s="211"/>
      <c r="H57" s="211"/>
      <c r="I57" s="211"/>
      <c r="J57" s="211"/>
      <c r="K57" s="212"/>
    </row>
    <row r="58" spans="2:11" x14ac:dyDescent="0.2">
      <c r="C58" s="230"/>
      <c r="D58" s="231"/>
      <c r="E58" s="461" t="s">
        <v>787</v>
      </c>
      <c r="F58" s="462"/>
      <c r="G58" s="462"/>
      <c r="H58" s="462"/>
      <c r="I58" s="462"/>
      <c r="J58" s="225" t="s">
        <v>652</v>
      </c>
      <c r="K58" s="212"/>
    </row>
    <row r="59" spans="2:11" ht="45" x14ac:dyDescent="0.2">
      <c r="C59" s="237" t="s">
        <v>61</v>
      </c>
      <c r="D59" s="237" t="s">
        <v>686</v>
      </c>
      <c r="E59" s="286" t="s">
        <v>630</v>
      </c>
      <c r="F59" s="286" t="s">
        <v>631</v>
      </c>
      <c r="G59" s="286" t="s">
        <v>632</v>
      </c>
      <c r="H59" s="289" t="s">
        <v>653</v>
      </c>
      <c r="I59" s="289" t="s">
        <v>654</v>
      </c>
      <c r="J59" s="218"/>
      <c r="K59" s="212"/>
    </row>
    <row r="60" spans="2:11" x14ac:dyDescent="0.2">
      <c r="C60" s="239" t="s">
        <v>675</v>
      </c>
      <c r="D60" s="239" t="s">
        <v>673</v>
      </c>
      <c r="E60" s="335">
        <v>710.70299999999997</v>
      </c>
      <c r="F60" s="238"/>
      <c r="G60" s="238"/>
      <c r="H60" s="238"/>
      <c r="I60" s="238"/>
      <c r="J60" s="224">
        <f>SUM(E60:I60)</f>
        <v>710.70299999999997</v>
      </c>
      <c r="K60" s="334"/>
    </row>
    <row r="61" spans="2:11" x14ac:dyDescent="0.2">
      <c r="C61" s="239" t="s">
        <v>683</v>
      </c>
      <c r="D61" s="239" t="s">
        <v>673</v>
      </c>
      <c r="E61" s="335">
        <v>239.66460000000001</v>
      </c>
      <c r="F61" s="238"/>
      <c r="G61" s="238"/>
      <c r="H61" s="238"/>
      <c r="I61" s="238"/>
      <c r="J61" s="224">
        <f t="shared" ref="J61:J99" si="1">SUM(E61:I61)</f>
        <v>239.66460000000001</v>
      </c>
      <c r="K61" s="334"/>
    </row>
    <row r="62" spans="2:11" x14ac:dyDescent="0.2">
      <c r="C62" s="239" t="s">
        <v>663</v>
      </c>
      <c r="D62" s="239" t="s">
        <v>673</v>
      </c>
      <c r="E62" s="335">
        <v>441.67725000000002</v>
      </c>
      <c r="F62" s="238"/>
      <c r="G62" s="238"/>
      <c r="H62" s="238"/>
      <c r="I62" s="238"/>
      <c r="J62" s="224">
        <f t="shared" si="1"/>
        <v>441.67725000000002</v>
      </c>
      <c r="K62" s="334"/>
    </row>
    <row r="63" spans="2:11" x14ac:dyDescent="0.2">
      <c r="C63" s="239" t="s">
        <v>659</v>
      </c>
      <c r="D63" s="239" t="s">
        <v>673</v>
      </c>
      <c r="E63" s="335">
        <v>2167.4771999999998</v>
      </c>
      <c r="F63" s="238"/>
      <c r="G63" s="238"/>
      <c r="H63" s="238"/>
      <c r="I63" s="238"/>
      <c r="J63" s="224">
        <f t="shared" si="1"/>
        <v>2167.4771999999998</v>
      </c>
      <c r="K63" s="334"/>
    </row>
    <row r="64" spans="2:11" x14ac:dyDescent="0.2">
      <c r="C64" s="239" t="s">
        <v>659</v>
      </c>
      <c r="D64" s="239" t="s">
        <v>675</v>
      </c>
      <c r="E64" s="335">
        <v>1.575</v>
      </c>
      <c r="F64" s="238"/>
      <c r="G64" s="238"/>
      <c r="H64" s="238"/>
      <c r="I64" s="238"/>
      <c r="J64" s="224">
        <f t="shared" si="1"/>
        <v>1.575</v>
      </c>
      <c r="K64" s="334"/>
    </row>
    <row r="65" spans="3:11" x14ac:dyDescent="0.2">
      <c r="C65" s="239" t="s">
        <v>670</v>
      </c>
      <c r="D65" s="239" t="s">
        <v>673</v>
      </c>
      <c r="E65" s="335">
        <v>54.539099999999998</v>
      </c>
      <c r="F65" s="238"/>
      <c r="G65" s="238"/>
      <c r="H65" s="238"/>
      <c r="I65" s="238"/>
      <c r="J65" s="224">
        <f t="shared" si="1"/>
        <v>54.539099999999998</v>
      </c>
      <c r="K65" s="334"/>
    </row>
    <row r="66" spans="3:11" x14ac:dyDescent="0.2">
      <c r="C66" s="239" t="s">
        <v>684</v>
      </c>
      <c r="D66" s="239" t="s">
        <v>666</v>
      </c>
      <c r="E66" s="335">
        <v>4.7249999999999996</v>
      </c>
      <c r="F66" s="238"/>
      <c r="G66" s="238"/>
      <c r="H66" s="238"/>
      <c r="I66" s="238"/>
      <c r="J66" s="224">
        <f t="shared" si="1"/>
        <v>4.7249999999999996</v>
      </c>
      <c r="K66" s="334"/>
    </row>
    <row r="67" spans="3:11" x14ac:dyDescent="0.2">
      <c r="C67" s="239" t="s">
        <v>684</v>
      </c>
      <c r="D67" s="239" t="s">
        <v>673</v>
      </c>
      <c r="E67" s="335">
        <v>208.38825</v>
      </c>
      <c r="F67" s="238"/>
      <c r="G67" s="238"/>
      <c r="H67" s="238"/>
      <c r="I67" s="238"/>
      <c r="J67" s="224">
        <f t="shared" si="1"/>
        <v>208.38825</v>
      </c>
      <c r="K67" s="334"/>
    </row>
    <row r="68" spans="3:11" x14ac:dyDescent="0.2">
      <c r="C68" s="239" t="s">
        <v>677</v>
      </c>
      <c r="D68" s="239" t="s">
        <v>335</v>
      </c>
      <c r="E68" s="335">
        <v>9.9445499999999996</v>
      </c>
      <c r="F68" s="238"/>
      <c r="G68" s="238"/>
      <c r="H68" s="238"/>
      <c r="I68" s="238"/>
      <c r="J68" s="224">
        <f t="shared" si="1"/>
        <v>9.9445499999999996</v>
      </c>
      <c r="K68" s="334"/>
    </row>
    <row r="69" spans="3:11" x14ac:dyDescent="0.2">
      <c r="C69" s="239" t="s">
        <v>677</v>
      </c>
      <c r="D69" s="239" t="s">
        <v>673</v>
      </c>
      <c r="E69" s="335">
        <v>13.053599999999999</v>
      </c>
      <c r="F69" s="238"/>
      <c r="G69" s="238"/>
      <c r="H69" s="238"/>
      <c r="I69" s="238"/>
      <c r="J69" s="224">
        <f t="shared" si="1"/>
        <v>13.053599999999999</v>
      </c>
      <c r="K69" s="334"/>
    </row>
    <row r="70" spans="3:11" x14ac:dyDescent="0.2">
      <c r="C70" s="239" t="s">
        <v>335</v>
      </c>
      <c r="D70" s="239" t="s">
        <v>677</v>
      </c>
      <c r="E70" s="335">
        <v>8.9774999999999991</v>
      </c>
      <c r="F70" s="238"/>
      <c r="G70" s="238"/>
      <c r="H70" s="238"/>
      <c r="I70" s="238"/>
      <c r="J70" s="224">
        <f t="shared" si="1"/>
        <v>8.9774999999999991</v>
      </c>
      <c r="K70" s="334"/>
    </row>
    <row r="71" spans="3:11" x14ac:dyDescent="0.2">
      <c r="C71" s="239" t="s">
        <v>335</v>
      </c>
      <c r="D71" s="239" t="s">
        <v>673</v>
      </c>
      <c r="E71" s="335">
        <v>9.1948500000000006</v>
      </c>
      <c r="F71" s="238"/>
      <c r="G71" s="238"/>
      <c r="H71" s="238"/>
      <c r="I71" s="238"/>
      <c r="J71" s="224">
        <f t="shared" si="1"/>
        <v>9.1948500000000006</v>
      </c>
      <c r="K71" s="334"/>
    </row>
    <row r="72" spans="3:11" x14ac:dyDescent="0.2">
      <c r="C72" s="239" t="s">
        <v>667</v>
      </c>
      <c r="D72" s="239" t="s">
        <v>662</v>
      </c>
      <c r="E72" s="335">
        <v>11.065949999999999</v>
      </c>
      <c r="F72" s="238"/>
      <c r="G72" s="238"/>
      <c r="H72" s="238"/>
      <c r="I72" s="238"/>
      <c r="J72" s="224">
        <f t="shared" si="1"/>
        <v>11.065949999999999</v>
      </c>
      <c r="K72" s="334"/>
    </row>
    <row r="73" spans="3:11" x14ac:dyDescent="0.2">
      <c r="C73" s="239" t="s">
        <v>667</v>
      </c>
      <c r="D73" s="239" t="s">
        <v>673</v>
      </c>
      <c r="E73" s="335">
        <v>3053.8053</v>
      </c>
      <c r="F73" s="238"/>
      <c r="G73" s="238"/>
      <c r="H73" s="238"/>
      <c r="I73" s="238"/>
      <c r="J73" s="224">
        <f t="shared" si="1"/>
        <v>3053.8053</v>
      </c>
      <c r="K73" s="334"/>
    </row>
    <row r="74" spans="3:11" x14ac:dyDescent="0.2">
      <c r="C74" s="239" t="s">
        <v>662</v>
      </c>
      <c r="D74" s="239" t="s">
        <v>673</v>
      </c>
      <c r="E74" s="335">
        <v>1103.4166499999999</v>
      </c>
      <c r="F74" s="238"/>
      <c r="G74" s="238"/>
      <c r="H74" s="238"/>
      <c r="I74" s="238"/>
      <c r="J74" s="224">
        <f t="shared" si="1"/>
        <v>1103.4166499999999</v>
      </c>
      <c r="K74" s="334"/>
    </row>
    <row r="75" spans="3:11" x14ac:dyDescent="0.2">
      <c r="C75" s="239" t="s">
        <v>662</v>
      </c>
      <c r="D75" s="239" t="s">
        <v>666</v>
      </c>
      <c r="E75" s="335">
        <v>61.119449999999993</v>
      </c>
      <c r="F75" s="238"/>
      <c r="G75" s="238"/>
      <c r="H75" s="238"/>
      <c r="I75" s="238"/>
      <c r="J75" s="224">
        <f t="shared" si="1"/>
        <v>61.119449999999993</v>
      </c>
      <c r="K75" s="334"/>
    </row>
    <row r="76" spans="3:11" x14ac:dyDescent="0.2">
      <c r="C76" s="239" t="s">
        <v>662</v>
      </c>
      <c r="D76" s="239" t="s">
        <v>667</v>
      </c>
      <c r="E76" s="335">
        <v>17.447849999999999</v>
      </c>
      <c r="F76" s="238"/>
      <c r="G76" s="238"/>
      <c r="H76" s="238"/>
      <c r="I76" s="238"/>
      <c r="J76" s="224">
        <f t="shared" si="1"/>
        <v>17.447849999999999</v>
      </c>
      <c r="K76" s="334"/>
    </row>
    <row r="77" spans="3:11" x14ac:dyDescent="0.2">
      <c r="C77" s="239" t="s">
        <v>666</v>
      </c>
      <c r="D77" s="239" t="s">
        <v>662</v>
      </c>
      <c r="E77" s="335">
        <v>51.322949999999999</v>
      </c>
      <c r="F77" s="238"/>
      <c r="G77" s="238"/>
      <c r="H77" s="238"/>
      <c r="I77" s="238"/>
      <c r="J77" s="224">
        <f t="shared" si="1"/>
        <v>51.322949999999999</v>
      </c>
      <c r="K77" s="334"/>
    </row>
    <row r="78" spans="3:11" x14ac:dyDescent="0.2">
      <c r="C78" s="239" t="s">
        <v>666</v>
      </c>
      <c r="D78" s="239" t="s">
        <v>684</v>
      </c>
      <c r="E78" s="335">
        <v>4.7249999999999996</v>
      </c>
      <c r="F78" s="238"/>
      <c r="G78" s="238"/>
      <c r="H78" s="238"/>
      <c r="I78" s="238"/>
      <c r="J78" s="224">
        <f t="shared" si="1"/>
        <v>4.7249999999999996</v>
      </c>
      <c r="K78" s="334"/>
    </row>
    <row r="79" spans="3:11" x14ac:dyDescent="0.2">
      <c r="C79" s="239" t="s">
        <v>666</v>
      </c>
      <c r="D79" s="239" t="s">
        <v>666</v>
      </c>
      <c r="E79" s="335">
        <v>2460.3011999999999</v>
      </c>
      <c r="F79" s="238"/>
      <c r="G79" s="238"/>
      <c r="H79" s="238"/>
      <c r="I79" s="238"/>
      <c r="J79" s="224">
        <f t="shared" si="1"/>
        <v>2460.3011999999999</v>
      </c>
      <c r="K79" s="334"/>
    </row>
    <row r="80" spans="3:11" x14ac:dyDescent="0.2">
      <c r="C80" s="239" t="s">
        <v>666</v>
      </c>
      <c r="D80" s="239" t="s">
        <v>667</v>
      </c>
      <c r="E80" s="335">
        <v>6.4102500000000004</v>
      </c>
      <c r="F80" s="238"/>
      <c r="G80" s="238"/>
      <c r="H80" s="238"/>
      <c r="I80" s="238"/>
      <c r="J80" s="224">
        <f t="shared" si="1"/>
        <v>6.4102500000000004</v>
      </c>
      <c r="K80" s="334"/>
    </row>
    <row r="81" spans="3:11" x14ac:dyDescent="0.2">
      <c r="C81" s="239" t="s">
        <v>664</v>
      </c>
      <c r="D81" s="239" t="s">
        <v>673</v>
      </c>
      <c r="E81" s="335">
        <v>1832.8779</v>
      </c>
      <c r="F81" s="238"/>
      <c r="G81" s="238"/>
      <c r="H81" s="238"/>
      <c r="I81" s="238"/>
      <c r="J81" s="224">
        <f t="shared" si="1"/>
        <v>1832.8779</v>
      </c>
      <c r="K81" s="334"/>
    </row>
    <row r="82" spans="3:11" x14ac:dyDescent="0.2">
      <c r="C82" s="239" t="s">
        <v>673</v>
      </c>
      <c r="D82" s="239" t="s">
        <v>675</v>
      </c>
      <c r="E82" s="335">
        <v>767.96370000000002</v>
      </c>
      <c r="F82" s="238"/>
      <c r="G82" s="238"/>
      <c r="H82" s="238"/>
      <c r="I82" s="238"/>
      <c r="J82" s="224">
        <f t="shared" si="1"/>
        <v>767.96370000000002</v>
      </c>
      <c r="K82" s="334"/>
    </row>
    <row r="83" spans="3:11" x14ac:dyDescent="0.2">
      <c r="C83" s="239" t="s">
        <v>673</v>
      </c>
      <c r="D83" s="239" t="s">
        <v>663</v>
      </c>
      <c r="E83" s="335">
        <v>477.72899999999998</v>
      </c>
      <c r="F83" s="238"/>
      <c r="G83" s="238"/>
      <c r="H83" s="238"/>
      <c r="I83" s="238"/>
      <c r="J83" s="224">
        <f t="shared" si="1"/>
        <v>477.72899999999998</v>
      </c>
      <c r="K83" s="334"/>
    </row>
    <row r="84" spans="3:11" x14ac:dyDescent="0.2">
      <c r="C84" s="239" t="s">
        <v>673</v>
      </c>
      <c r="D84" s="239" t="s">
        <v>359</v>
      </c>
      <c r="E84" s="335">
        <v>21.832650000000001</v>
      </c>
      <c r="F84" s="238"/>
      <c r="G84" s="238"/>
      <c r="H84" s="238"/>
      <c r="I84" s="238"/>
      <c r="J84" s="224">
        <f t="shared" si="1"/>
        <v>21.832650000000001</v>
      </c>
      <c r="K84" s="334"/>
    </row>
    <row r="85" spans="3:11" x14ac:dyDescent="0.2">
      <c r="C85" s="239" t="s">
        <v>673</v>
      </c>
      <c r="D85" s="239" t="s">
        <v>659</v>
      </c>
      <c r="E85" s="335">
        <v>2367.1808999999998</v>
      </c>
      <c r="F85" s="238"/>
      <c r="G85" s="238"/>
      <c r="H85" s="238"/>
      <c r="I85" s="238"/>
      <c r="J85" s="224">
        <f t="shared" si="1"/>
        <v>2367.1808999999998</v>
      </c>
      <c r="K85" s="334"/>
    </row>
    <row r="86" spans="3:11" x14ac:dyDescent="0.2">
      <c r="C86" s="239" t="s">
        <v>673</v>
      </c>
      <c r="D86" s="239" t="s">
        <v>683</v>
      </c>
      <c r="E86" s="335">
        <v>251.11484999999996</v>
      </c>
      <c r="F86" s="238"/>
      <c r="G86" s="238"/>
      <c r="H86" s="238"/>
      <c r="I86" s="238"/>
      <c r="J86" s="224">
        <f t="shared" si="1"/>
        <v>251.11484999999996</v>
      </c>
    </row>
    <row r="87" spans="3:11" x14ac:dyDescent="0.2">
      <c r="C87" s="239" t="s">
        <v>673</v>
      </c>
      <c r="D87" s="239" t="s">
        <v>670</v>
      </c>
      <c r="E87" s="335">
        <v>74.692799999999991</v>
      </c>
      <c r="F87" s="238"/>
      <c r="G87" s="238"/>
      <c r="H87" s="238"/>
      <c r="I87" s="238"/>
      <c r="J87" s="224">
        <f t="shared" si="1"/>
        <v>74.692799999999991</v>
      </c>
      <c r="K87" s="334"/>
    </row>
    <row r="88" spans="3:11" x14ac:dyDescent="0.2">
      <c r="C88" s="239" t="s">
        <v>673</v>
      </c>
      <c r="D88" s="239" t="s">
        <v>346</v>
      </c>
      <c r="E88" s="335">
        <v>56.3157</v>
      </c>
      <c r="F88" s="238"/>
      <c r="G88" s="238"/>
      <c r="H88" s="238"/>
      <c r="I88" s="238"/>
      <c r="J88" s="224">
        <f t="shared" si="1"/>
        <v>56.3157</v>
      </c>
      <c r="K88" s="334"/>
    </row>
    <row r="89" spans="3:11" x14ac:dyDescent="0.2">
      <c r="C89" s="239" t="s">
        <v>673</v>
      </c>
      <c r="D89" s="239" t="s">
        <v>684</v>
      </c>
      <c r="E89" s="335">
        <v>238.49280000000002</v>
      </c>
      <c r="F89" s="238"/>
      <c r="G89" s="238"/>
      <c r="H89" s="238"/>
      <c r="I89" s="238"/>
      <c r="J89" s="224">
        <f t="shared" si="1"/>
        <v>238.49280000000002</v>
      </c>
      <c r="K89" s="334"/>
    </row>
    <row r="90" spans="3:11" x14ac:dyDescent="0.2">
      <c r="C90" s="239" t="s">
        <v>673</v>
      </c>
      <c r="D90" s="239" t="s">
        <v>667</v>
      </c>
      <c r="E90" s="335">
        <v>3280.8005999999996</v>
      </c>
      <c r="F90" s="238"/>
      <c r="G90" s="238"/>
      <c r="H90" s="238"/>
      <c r="I90" s="238"/>
      <c r="J90" s="224">
        <f t="shared" si="1"/>
        <v>3280.8005999999996</v>
      </c>
      <c r="K90" s="334"/>
    </row>
    <row r="91" spans="3:11" x14ac:dyDescent="0.2">
      <c r="C91" s="239" t="s">
        <v>673</v>
      </c>
      <c r="D91" s="239" t="s">
        <v>379</v>
      </c>
      <c r="E91" s="335">
        <v>25.886699999999998</v>
      </c>
      <c r="F91" s="238"/>
      <c r="G91" s="238"/>
      <c r="H91" s="238"/>
      <c r="I91" s="238"/>
      <c r="J91" s="224">
        <f t="shared" si="1"/>
        <v>25.886699999999998</v>
      </c>
      <c r="K91" s="334"/>
    </row>
    <row r="92" spans="3:11" x14ac:dyDescent="0.2">
      <c r="C92" s="239" t="s">
        <v>673</v>
      </c>
      <c r="D92" s="239" t="s">
        <v>662</v>
      </c>
      <c r="E92" s="335">
        <v>1215.54405</v>
      </c>
      <c r="F92" s="238"/>
      <c r="G92" s="238"/>
      <c r="H92" s="238"/>
      <c r="I92" s="238"/>
      <c r="J92" s="224">
        <f t="shared" si="1"/>
        <v>1215.54405</v>
      </c>
      <c r="K92" s="334"/>
    </row>
    <row r="93" spans="3:11" x14ac:dyDescent="0.2">
      <c r="C93" s="239" t="s">
        <v>673</v>
      </c>
      <c r="D93" s="239" t="s">
        <v>664</v>
      </c>
      <c r="E93" s="335">
        <v>1913.5179000000001</v>
      </c>
      <c r="F93" s="238"/>
      <c r="G93" s="238"/>
      <c r="H93" s="238"/>
      <c r="I93" s="238"/>
      <c r="J93" s="224">
        <f t="shared" si="1"/>
        <v>1913.5179000000001</v>
      </c>
      <c r="K93" s="334"/>
    </row>
    <row r="94" spans="3:11" x14ac:dyDescent="0.2">
      <c r="C94" s="239" t="s">
        <v>673</v>
      </c>
      <c r="D94" s="239" t="s">
        <v>666</v>
      </c>
      <c r="E94" s="335">
        <v>2688.2572499999997</v>
      </c>
      <c r="F94" s="238"/>
      <c r="G94" s="238"/>
      <c r="H94" s="238"/>
      <c r="I94" s="238"/>
      <c r="J94" s="224">
        <f t="shared" si="1"/>
        <v>2688.2572499999997</v>
      </c>
      <c r="K94" s="334"/>
    </row>
    <row r="95" spans="3:11" x14ac:dyDescent="0.2">
      <c r="C95" s="239" t="s">
        <v>673</v>
      </c>
      <c r="D95" s="239" t="s">
        <v>250</v>
      </c>
      <c r="E95" s="335">
        <v>15.0822</v>
      </c>
      <c r="F95" s="238"/>
      <c r="G95" s="238"/>
      <c r="H95" s="238"/>
      <c r="I95" s="238"/>
      <c r="J95" s="224">
        <f t="shared" si="1"/>
        <v>15.0822</v>
      </c>
      <c r="K95" s="334"/>
    </row>
    <row r="96" spans="3:11" x14ac:dyDescent="0.2">
      <c r="C96" s="239" t="s">
        <v>673</v>
      </c>
      <c r="D96" s="239" t="s">
        <v>335</v>
      </c>
      <c r="E96" s="335">
        <v>10.12725</v>
      </c>
      <c r="F96" s="238"/>
      <c r="G96" s="238"/>
      <c r="H96" s="238"/>
      <c r="I96" s="238"/>
      <c r="J96" s="224">
        <f t="shared" si="1"/>
        <v>10.12725</v>
      </c>
      <c r="K96" s="334"/>
    </row>
    <row r="97" spans="2:11" x14ac:dyDescent="0.2">
      <c r="C97" s="239" t="s">
        <v>673</v>
      </c>
      <c r="D97" s="239" t="s">
        <v>677</v>
      </c>
      <c r="E97" s="335">
        <v>13.7592</v>
      </c>
      <c r="F97" s="238"/>
      <c r="G97" s="238"/>
      <c r="H97" s="238"/>
      <c r="I97" s="238"/>
      <c r="J97" s="224">
        <f t="shared" si="1"/>
        <v>13.7592</v>
      </c>
      <c r="K97" s="334"/>
    </row>
    <row r="98" spans="2:11" ht="28.5" customHeight="1" x14ac:dyDescent="0.2">
      <c r="C98" s="240" t="s">
        <v>687</v>
      </c>
      <c r="D98" s="241"/>
      <c r="E98" s="242"/>
      <c r="F98" s="242"/>
      <c r="G98" s="242"/>
      <c r="H98" s="242"/>
      <c r="I98" s="243"/>
      <c r="J98" s="224">
        <f t="shared" si="1"/>
        <v>0</v>
      </c>
    </row>
    <row r="99" spans="2:11" ht="17.25" customHeight="1" x14ac:dyDescent="0.2">
      <c r="C99" s="219" t="s">
        <v>706</v>
      </c>
      <c r="D99" s="219"/>
      <c r="E99" s="224">
        <f>SUM(E60:E98)</f>
        <v>25890.709949999997</v>
      </c>
      <c r="F99" s="224">
        <f>SUM(F60:F98)</f>
        <v>0</v>
      </c>
      <c r="G99" s="224">
        <f>SUM(G60:G98)</f>
        <v>0</v>
      </c>
      <c r="H99" s="224">
        <f>SUM(H60:H98)</f>
        <v>0</v>
      </c>
      <c r="I99" s="224">
        <f>SUM(I60:I98)</f>
        <v>0</v>
      </c>
      <c r="J99" s="224">
        <f t="shared" si="1"/>
        <v>25890.709949999997</v>
      </c>
    </row>
    <row r="100" spans="2:11" x14ac:dyDescent="0.2">
      <c r="C100" s="232"/>
      <c r="D100" s="232"/>
      <c r="E100" s="232"/>
      <c r="F100" s="232"/>
      <c r="G100" s="232"/>
      <c r="H100" s="232"/>
      <c r="I100" s="232"/>
      <c r="J100" s="233"/>
      <c r="K100" s="212"/>
    </row>
    <row r="101" spans="2:11" ht="29.25" customHeight="1" x14ac:dyDescent="0.2">
      <c r="B101" s="210" t="s">
        <v>157</v>
      </c>
      <c r="C101" s="463" t="s">
        <v>707</v>
      </c>
      <c r="D101" s="343"/>
      <c r="E101" s="343"/>
      <c r="F101" s="343"/>
      <c r="G101" s="343"/>
      <c r="H101" s="343"/>
      <c r="I101" s="343"/>
      <c r="J101" s="343"/>
      <c r="K101" s="212"/>
    </row>
    <row r="102" spans="2:11" x14ac:dyDescent="0.2">
      <c r="C102" s="211" t="s">
        <v>656</v>
      </c>
      <c r="D102" s="211"/>
      <c r="E102" s="211"/>
      <c r="F102" s="211"/>
      <c r="G102" s="211"/>
      <c r="H102" s="211"/>
      <c r="I102" s="211"/>
      <c r="J102" s="211"/>
      <c r="K102" s="212"/>
    </row>
    <row r="103" spans="2:11" x14ac:dyDescent="0.2">
      <c r="C103" s="230"/>
      <c r="D103" s="231"/>
      <c r="E103" s="461" t="s">
        <v>783</v>
      </c>
      <c r="F103" s="462"/>
      <c r="G103" s="462"/>
      <c r="H103" s="462"/>
      <c r="I103" s="462"/>
      <c r="J103" s="225" t="s">
        <v>652</v>
      </c>
      <c r="K103" s="212"/>
    </row>
    <row r="104" spans="2:11" ht="45" x14ac:dyDescent="0.2">
      <c r="C104" s="237" t="s">
        <v>688</v>
      </c>
      <c r="D104" s="286" t="s">
        <v>62</v>
      </c>
      <c r="E104" s="286" t="s">
        <v>630</v>
      </c>
      <c r="F104" s="286" t="s">
        <v>631</v>
      </c>
      <c r="G104" s="286" t="s">
        <v>632</v>
      </c>
      <c r="H104" s="289" t="s">
        <v>653</v>
      </c>
      <c r="I104" s="289" t="s">
        <v>654</v>
      </c>
      <c r="J104" s="218"/>
      <c r="K104" s="212"/>
    </row>
    <row r="105" spans="2:11" x14ac:dyDescent="0.2">
      <c r="C105" s="239" t="s">
        <v>250</v>
      </c>
      <c r="D105" s="239" t="s">
        <v>673</v>
      </c>
      <c r="E105" s="326">
        <v>10.048499999999999</v>
      </c>
      <c r="F105" s="238"/>
      <c r="G105" s="238"/>
      <c r="H105" s="238"/>
      <c r="I105" s="238"/>
      <c r="J105" s="224">
        <f>SUM(E105:I105)</f>
        <v>10.048499999999999</v>
      </c>
      <c r="K105" s="334"/>
    </row>
    <row r="106" spans="2:11" x14ac:dyDescent="0.2">
      <c r="C106" s="239" t="s">
        <v>250</v>
      </c>
      <c r="D106" s="239" t="s">
        <v>667</v>
      </c>
      <c r="E106" s="326">
        <v>2.46645</v>
      </c>
      <c r="F106" s="238"/>
      <c r="G106" s="238"/>
      <c r="H106" s="238"/>
      <c r="I106" s="238"/>
      <c r="J106" s="224">
        <f t="shared" ref="J106:J109" si="2">SUM(E106:I106)</f>
        <v>2.46645</v>
      </c>
      <c r="K106" s="334"/>
    </row>
    <row r="107" spans="2:11" x14ac:dyDescent="0.2">
      <c r="C107" s="239" t="s">
        <v>379</v>
      </c>
      <c r="D107" s="239" t="s">
        <v>673</v>
      </c>
      <c r="E107" s="326">
        <v>22.875299999999999</v>
      </c>
      <c r="F107" s="238"/>
      <c r="G107" s="238"/>
      <c r="H107" s="238"/>
      <c r="I107" s="238"/>
      <c r="J107" s="224">
        <f t="shared" si="2"/>
        <v>22.875299999999999</v>
      </c>
      <c r="K107" s="334"/>
    </row>
    <row r="108" spans="2:11" x14ac:dyDescent="0.2">
      <c r="C108" s="239" t="s">
        <v>925</v>
      </c>
      <c r="D108" s="239" t="s">
        <v>673</v>
      </c>
      <c r="E108" s="326">
        <v>52.447499999999991</v>
      </c>
      <c r="F108" s="238"/>
      <c r="G108" s="238"/>
      <c r="H108" s="238"/>
      <c r="I108" s="238"/>
      <c r="J108" s="224">
        <f t="shared" si="2"/>
        <v>52.447499999999991</v>
      </c>
      <c r="K108" s="334"/>
    </row>
    <row r="109" spans="2:11" x14ac:dyDescent="0.2">
      <c r="C109" s="239" t="s">
        <v>359</v>
      </c>
      <c r="D109" s="239" t="s">
        <v>673</v>
      </c>
      <c r="E109" s="326">
        <v>20.16</v>
      </c>
      <c r="F109" s="238"/>
      <c r="G109" s="238"/>
      <c r="H109" s="238"/>
      <c r="I109" s="238"/>
      <c r="J109" s="224">
        <f t="shared" si="2"/>
        <v>20.16</v>
      </c>
      <c r="K109" s="334"/>
    </row>
    <row r="110" spans="2:11" s="214" customFormat="1" x14ac:dyDescent="0.2">
      <c r="C110" s="240" t="s">
        <v>687</v>
      </c>
      <c r="D110" s="241"/>
      <c r="E110" s="242"/>
      <c r="F110" s="242"/>
      <c r="G110" s="242"/>
      <c r="H110" s="242"/>
      <c r="I110" s="243"/>
      <c r="J110" s="224">
        <f t="shared" ref="J110:J111" si="3">SUM(E110:I110)</f>
        <v>0</v>
      </c>
    </row>
    <row r="111" spans="2:11" x14ac:dyDescent="0.2">
      <c r="C111" s="219" t="s">
        <v>707</v>
      </c>
      <c r="D111" s="219"/>
      <c r="E111" s="224">
        <f>SUM(E105:E110)</f>
        <v>107.99774999999998</v>
      </c>
      <c r="F111" s="224">
        <f>SUM(F105:F110)</f>
        <v>0</v>
      </c>
      <c r="G111" s="224">
        <f>SUM(G105:G110)</f>
        <v>0</v>
      </c>
      <c r="H111" s="224">
        <f>SUM(H105:H110)</f>
        <v>0</v>
      </c>
      <c r="I111" s="224">
        <f>SUM(I105:I110)</f>
        <v>0</v>
      </c>
      <c r="J111" s="224">
        <f t="shared" si="3"/>
        <v>107.99774999999998</v>
      </c>
    </row>
    <row r="112" spans="2:11" x14ac:dyDescent="0.2">
      <c r="C112" s="234"/>
      <c r="D112" s="234"/>
      <c r="E112" s="234"/>
      <c r="F112" s="234"/>
      <c r="G112" s="234"/>
      <c r="H112" s="234"/>
      <c r="I112" s="234"/>
      <c r="J112" s="214"/>
    </row>
    <row r="113" spans="3:10" x14ac:dyDescent="0.2">
      <c r="C113" s="417" t="s">
        <v>519</v>
      </c>
      <c r="D113" s="417"/>
      <c r="E113" s="417"/>
      <c r="F113" s="417"/>
      <c r="G113" s="417"/>
      <c r="H113" s="234"/>
      <c r="I113" s="234"/>
      <c r="J113" s="214"/>
    </row>
  </sheetData>
  <sheetProtection formatColumns="0" formatRows="0" insertColumns="0" insertRows="0"/>
  <mergeCells count="16">
    <mergeCell ref="E103:I103"/>
    <mergeCell ref="C113:G113"/>
    <mergeCell ref="E9:I9"/>
    <mergeCell ref="C6:J6"/>
    <mergeCell ref="C7:J7"/>
    <mergeCell ref="C11:D11"/>
    <mergeCell ref="E58:I58"/>
    <mergeCell ref="C101:J101"/>
    <mergeCell ref="E22:I22"/>
    <mergeCell ref="C23:D23"/>
    <mergeCell ref="C20:J20"/>
    <mergeCell ref="C56:J56"/>
    <mergeCell ref="C12:D12"/>
    <mergeCell ref="C13:D13"/>
    <mergeCell ref="C14:D14"/>
    <mergeCell ref="C15:D15"/>
  </mergeCells>
  <phoneticPr fontId="8" type="noConversion"/>
  <conditionalFormatting sqref="C18:G18">
    <cfRule type="expression" dxfId="0" priority="1" stopIfTrue="1">
      <formula>(ROUND($F$18,0)&lt;&gt;0)</formula>
    </cfRule>
  </conditionalFormatting>
  <dataValidations xWindow="341" yWindow="461" count="2">
    <dataValidation type="list" allowBlank="1" showInputMessage="1" showErrorMessage="1" sqref="D72 D77 C60:C76 D105:D109 C81:C97">
      <formula1>memberstates</formula1>
    </dataValidation>
    <dataValidation type="list" allowBlank="1" showInputMessage="1" showErrorMessage="1" sqref="C105:C109 C77:C80 D73:D76 D60:D71 D78:D97">
      <formula1>worldcountries</formula1>
    </dataValidation>
  </dataValidations>
  <hyperlinks>
    <hyperlink ref="C113:G113" location="'Orlaivio duomenys'!B1" display="&lt;&lt;&lt; Spauskite čia ir pateksite į  10 dalį „Orlaivio duomenys“ &gt;&gt;&gt;"/>
  </hyperlinks>
  <pageMargins left="0.25" right="0.25" top="0.75" bottom="0.75" header="0.3" footer="0.3"/>
  <pageSetup paperSize="9" scale="76" fitToHeight="4" orientation="portrait" r:id="rId1"/>
  <headerFooter alignWithMargins="0">
    <oddFooter>&amp;L&amp;F&amp;C&amp;A&amp;R&amp;P / &amp;N</oddFooter>
  </headerFooter>
  <rowBreaks count="1" manualBreakCount="1">
    <brk id="5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2]!ShowProcSheet">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23562" r:id="rId5" name="Button 10">
              <controlPr defaultSize="0" print="0" autoFill="0" autoPict="0" macro="[2]!ShowProcSheet">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L45"/>
  <sheetViews>
    <sheetView showGridLines="0" topLeftCell="B25" zoomScaleNormal="100" workbookViewId="0">
      <selection activeCell="E53" sqref="E53"/>
    </sheetView>
  </sheetViews>
  <sheetFormatPr defaultColWidth="10.7109375" defaultRowHeight="12.75" x14ac:dyDescent="0.2"/>
  <cols>
    <col min="1" max="1" width="3.140625" style="6" hidden="1" customWidth="1"/>
    <col min="2" max="2" width="4.140625" style="6" customWidth="1"/>
    <col min="3" max="6" width="20.7109375" style="6" customWidth="1"/>
    <col min="7" max="8" width="12.7109375" style="6" customWidth="1"/>
    <col min="9" max="12" width="10.7109375" style="118" customWidth="1"/>
    <col min="13" max="16384" width="10.7109375" style="6"/>
  </cols>
  <sheetData>
    <row r="2" spans="1:12" ht="15.75" x14ac:dyDescent="0.2">
      <c r="B2" s="112">
        <v>10</v>
      </c>
      <c r="C2" s="474" t="s">
        <v>689</v>
      </c>
      <c r="D2" s="474"/>
      <c r="E2" s="474"/>
      <c r="F2" s="474"/>
      <c r="G2" s="474"/>
      <c r="H2" s="474"/>
    </row>
    <row r="4" spans="1:12" s="113" customFormat="1" ht="29.25" customHeight="1" x14ac:dyDescent="0.2">
      <c r="B4" s="7" t="s">
        <v>510</v>
      </c>
      <c r="C4" s="473" t="s">
        <v>708</v>
      </c>
      <c r="D4" s="473"/>
      <c r="E4" s="473"/>
      <c r="F4" s="473"/>
      <c r="G4" s="473"/>
      <c r="H4" s="473"/>
      <c r="I4" s="12"/>
      <c r="J4" s="12"/>
      <c r="K4" s="12"/>
      <c r="L4" s="12"/>
    </row>
    <row r="5" spans="1:12" s="8" customFormat="1" ht="41.25" customHeight="1" x14ac:dyDescent="0.2">
      <c r="A5" s="59"/>
      <c r="B5" s="60"/>
      <c r="C5" s="477" t="s">
        <v>709</v>
      </c>
      <c r="D5" s="478"/>
      <c r="E5" s="478"/>
      <c r="F5" s="478"/>
      <c r="G5" s="478"/>
      <c r="H5" s="478"/>
    </row>
    <row r="6" spans="1:12" s="119" customFormat="1" ht="36" customHeight="1" x14ac:dyDescent="0.2">
      <c r="B6" s="120"/>
      <c r="C6" s="479" t="s">
        <v>710</v>
      </c>
      <c r="D6" s="479" t="s">
        <v>711</v>
      </c>
      <c r="E6" s="479" t="s">
        <v>690</v>
      </c>
      <c r="F6" s="481" t="s">
        <v>691</v>
      </c>
      <c r="G6" s="475" t="s">
        <v>712</v>
      </c>
      <c r="H6" s="476"/>
    </row>
    <row r="7" spans="1:12" s="119" customFormat="1" x14ac:dyDescent="0.2">
      <c r="B7" s="120"/>
      <c r="C7" s="480"/>
      <c r="D7" s="480"/>
      <c r="E7" s="480"/>
      <c r="F7" s="482"/>
      <c r="G7" s="286" t="s">
        <v>692</v>
      </c>
      <c r="H7" s="286" t="s">
        <v>693</v>
      </c>
    </row>
    <row r="8" spans="1:12" s="8" customFormat="1" x14ac:dyDescent="0.2">
      <c r="B8" s="65"/>
      <c r="C8" s="114" t="s">
        <v>809</v>
      </c>
      <c r="D8" s="115"/>
      <c r="E8" s="114" t="s">
        <v>810</v>
      </c>
      <c r="F8" s="114" t="s">
        <v>811</v>
      </c>
      <c r="G8" s="325" t="s">
        <v>845</v>
      </c>
      <c r="H8" s="117" t="s">
        <v>846</v>
      </c>
      <c r="I8" s="72"/>
      <c r="J8" s="72"/>
      <c r="K8" s="72"/>
      <c r="L8" s="72"/>
    </row>
    <row r="9" spans="1:12" s="8" customFormat="1" ht="25.5" x14ac:dyDescent="0.2">
      <c r="B9" s="65"/>
      <c r="C9" s="114" t="s">
        <v>818</v>
      </c>
      <c r="D9" s="115"/>
      <c r="E9" s="114" t="s">
        <v>820</v>
      </c>
      <c r="F9" s="114" t="s">
        <v>817</v>
      </c>
      <c r="G9" s="325" t="s">
        <v>847</v>
      </c>
      <c r="H9" s="325" t="s">
        <v>847</v>
      </c>
      <c r="I9" s="72"/>
      <c r="J9" s="72"/>
      <c r="K9" s="72"/>
      <c r="L9" s="72"/>
    </row>
    <row r="10" spans="1:12" s="8" customFormat="1" ht="25.5" x14ac:dyDescent="0.2">
      <c r="B10" s="65"/>
      <c r="C10" s="114" t="s">
        <v>815</v>
      </c>
      <c r="D10" s="115"/>
      <c r="E10" s="114" t="s">
        <v>816</v>
      </c>
      <c r="F10" s="114" t="s">
        <v>817</v>
      </c>
      <c r="G10" s="325" t="s">
        <v>848</v>
      </c>
      <c r="H10" s="325" t="s">
        <v>848</v>
      </c>
      <c r="I10" s="72"/>
      <c r="J10" s="72"/>
      <c r="K10" s="72"/>
      <c r="L10" s="72"/>
    </row>
    <row r="11" spans="1:12" s="8" customFormat="1" ht="25.5" x14ac:dyDescent="0.2">
      <c r="B11" s="65"/>
      <c r="C11" s="114" t="s">
        <v>818</v>
      </c>
      <c r="D11" s="115"/>
      <c r="E11" s="114" t="s">
        <v>819</v>
      </c>
      <c r="F11" s="114" t="s">
        <v>817</v>
      </c>
      <c r="G11" s="325" t="s">
        <v>847</v>
      </c>
      <c r="H11" s="325" t="s">
        <v>848</v>
      </c>
      <c r="I11" s="72"/>
      <c r="J11" s="72"/>
      <c r="K11" s="72"/>
      <c r="L11" s="72"/>
    </row>
    <row r="12" spans="1:12" s="8" customFormat="1" ht="25.5" x14ac:dyDescent="0.2">
      <c r="B12" s="65"/>
      <c r="C12" s="114" t="s">
        <v>815</v>
      </c>
      <c r="D12" s="115"/>
      <c r="E12" s="114" t="s">
        <v>816</v>
      </c>
      <c r="F12" s="114" t="s">
        <v>817</v>
      </c>
      <c r="G12" s="325" t="s">
        <v>849</v>
      </c>
      <c r="H12" s="325" t="s">
        <v>849</v>
      </c>
      <c r="I12" s="72"/>
      <c r="J12" s="72"/>
      <c r="K12" s="72"/>
      <c r="L12" s="72"/>
    </row>
    <row r="13" spans="1:12" s="8" customFormat="1" x14ac:dyDescent="0.2">
      <c r="B13" s="65"/>
      <c r="C13" s="114" t="s">
        <v>850</v>
      </c>
      <c r="D13" s="115"/>
      <c r="E13" s="114" t="s">
        <v>851</v>
      </c>
      <c r="F13" s="114" t="s">
        <v>852</v>
      </c>
      <c r="G13" s="325" t="s">
        <v>853</v>
      </c>
      <c r="H13" s="325" t="s">
        <v>854</v>
      </c>
      <c r="I13" s="72"/>
      <c r="J13" s="72"/>
      <c r="K13" s="72"/>
      <c r="L13" s="72"/>
    </row>
    <row r="14" spans="1:12" s="8" customFormat="1" x14ac:dyDescent="0.2">
      <c r="B14" s="65"/>
      <c r="C14" s="114" t="s">
        <v>815</v>
      </c>
      <c r="D14" s="115"/>
      <c r="E14" s="114" t="s">
        <v>855</v>
      </c>
      <c r="F14" s="114" t="s">
        <v>856</v>
      </c>
      <c r="G14" s="325" t="s">
        <v>857</v>
      </c>
      <c r="H14" s="325" t="s">
        <v>857</v>
      </c>
      <c r="I14" s="72"/>
      <c r="J14" s="72"/>
      <c r="K14" s="72"/>
      <c r="L14" s="72"/>
    </row>
    <row r="15" spans="1:12" s="8" customFormat="1" ht="25.5" x14ac:dyDescent="0.2">
      <c r="B15" s="65"/>
      <c r="C15" s="114" t="s">
        <v>818</v>
      </c>
      <c r="D15" s="115"/>
      <c r="E15" s="114" t="s">
        <v>820</v>
      </c>
      <c r="F15" s="114" t="s">
        <v>817</v>
      </c>
      <c r="G15" s="325" t="s">
        <v>857</v>
      </c>
      <c r="H15" s="325" t="s">
        <v>857</v>
      </c>
      <c r="I15" s="72"/>
      <c r="J15" s="72"/>
      <c r="K15" s="72"/>
      <c r="L15" s="72"/>
    </row>
    <row r="16" spans="1:12" s="8" customFormat="1" x14ac:dyDescent="0.2">
      <c r="B16" s="65"/>
      <c r="C16" s="114" t="s">
        <v>850</v>
      </c>
      <c r="D16" s="115"/>
      <c r="E16" s="114" t="s">
        <v>858</v>
      </c>
      <c r="F16" s="114" t="s">
        <v>852</v>
      </c>
      <c r="G16" s="325" t="s">
        <v>859</v>
      </c>
      <c r="H16" s="325" t="s">
        <v>860</v>
      </c>
      <c r="I16" s="72"/>
      <c r="J16" s="72"/>
      <c r="K16" s="72"/>
      <c r="L16" s="72"/>
    </row>
    <row r="17" spans="2:12" s="8" customFormat="1" x14ac:dyDescent="0.2">
      <c r="B17" s="65"/>
      <c r="C17" s="114" t="s">
        <v>861</v>
      </c>
      <c r="D17" s="115"/>
      <c r="E17" s="114" t="s">
        <v>862</v>
      </c>
      <c r="F17" s="114" t="s">
        <v>863</v>
      </c>
      <c r="G17" s="325" t="s">
        <v>864</v>
      </c>
      <c r="H17" s="325" t="s">
        <v>865</v>
      </c>
      <c r="I17" s="72"/>
      <c r="J17" s="72"/>
      <c r="K17" s="72"/>
      <c r="L17" s="72"/>
    </row>
    <row r="18" spans="2:12" s="8" customFormat="1" x14ac:dyDescent="0.2">
      <c r="B18" s="65"/>
      <c r="C18" s="114" t="s">
        <v>812</v>
      </c>
      <c r="D18" s="115"/>
      <c r="E18" s="114" t="s">
        <v>814</v>
      </c>
      <c r="F18" s="114" t="s">
        <v>813</v>
      </c>
      <c r="G18" s="325" t="s">
        <v>864</v>
      </c>
      <c r="H18" s="325" t="s">
        <v>864</v>
      </c>
      <c r="I18" s="72"/>
      <c r="J18" s="72"/>
      <c r="K18" s="72"/>
      <c r="L18" s="72"/>
    </row>
    <row r="19" spans="2:12" s="8" customFormat="1" x14ac:dyDescent="0.2">
      <c r="B19" s="65"/>
      <c r="C19" s="114" t="s">
        <v>866</v>
      </c>
      <c r="D19" s="115"/>
      <c r="E19" s="114" t="s">
        <v>867</v>
      </c>
      <c r="F19" s="114" t="s">
        <v>868</v>
      </c>
      <c r="G19" s="325" t="s">
        <v>869</v>
      </c>
      <c r="H19" s="325" t="s">
        <v>869</v>
      </c>
      <c r="I19" s="72"/>
      <c r="J19" s="72"/>
      <c r="K19" s="72"/>
      <c r="L19" s="72"/>
    </row>
    <row r="20" spans="2:12" s="8" customFormat="1" x14ac:dyDescent="0.2">
      <c r="B20" s="65"/>
      <c r="C20" s="114" t="s">
        <v>850</v>
      </c>
      <c r="D20" s="115"/>
      <c r="E20" s="114" t="s">
        <v>851</v>
      </c>
      <c r="F20" s="114" t="s">
        <v>852</v>
      </c>
      <c r="G20" s="325" t="s">
        <v>869</v>
      </c>
      <c r="H20" s="325" t="s">
        <v>870</v>
      </c>
      <c r="I20" s="72"/>
      <c r="J20" s="72"/>
      <c r="K20" s="72"/>
      <c r="L20" s="72"/>
    </row>
    <row r="21" spans="2:12" s="8" customFormat="1" x14ac:dyDescent="0.2">
      <c r="B21" s="65"/>
      <c r="C21" s="114" t="s">
        <v>815</v>
      </c>
      <c r="D21" s="115"/>
      <c r="E21" s="114" t="s">
        <v>871</v>
      </c>
      <c r="F21" s="114" t="s">
        <v>856</v>
      </c>
      <c r="G21" s="325" t="s">
        <v>872</v>
      </c>
      <c r="H21" s="325" t="s">
        <v>873</v>
      </c>
      <c r="I21" s="72"/>
      <c r="J21" s="72"/>
      <c r="K21" s="72"/>
      <c r="L21" s="72"/>
    </row>
    <row r="22" spans="2:12" s="8" customFormat="1" ht="25.5" x14ac:dyDescent="0.2">
      <c r="B22" s="65"/>
      <c r="C22" s="114" t="s">
        <v>818</v>
      </c>
      <c r="D22" s="115"/>
      <c r="E22" s="114" t="s">
        <v>874</v>
      </c>
      <c r="F22" s="114" t="s">
        <v>817</v>
      </c>
      <c r="G22" s="325" t="s">
        <v>875</v>
      </c>
      <c r="H22" s="325" t="s">
        <v>875</v>
      </c>
      <c r="I22" s="72"/>
      <c r="J22" s="72"/>
      <c r="K22" s="72"/>
      <c r="L22" s="72"/>
    </row>
    <row r="23" spans="2:12" s="8" customFormat="1" ht="25.5" x14ac:dyDescent="0.2">
      <c r="B23" s="65"/>
      <c r="C23" s="114" t="s">
        <v>818</v>
      </c>
      <c r="D23" s="115"/>
      <c r="E23" s="114" t="s">
        <v>820</v>
      </c>
      <c r="F23" s="114" t="s">
        <v>817</v>
      </c>
      <c r="G23" s="325" t="s">
        <v>875</v>
      </c>
      <c r="H23" s="325" t="s">
        <v>875</v>
      </c>
      <c r="I23" s="72"/>
      <c r="J23" s="72"/>
      <c r="K23" s="72"/>
      <c r="L23" s="72"/>
    </row>
    <row r="24" spans="2:12" s="8" customFormat="1" x14ac:dyDescent="0.2">
      <c r="B24" s="65"/>
      <c r="C24" s="114" t="s">
        <v>815</v>
      </c>
      <c r="D24" s="115"/>
      <c r="E24" s="114" t="s">
        <v>871</v>
      </c>
      <c r="F24" s="114" t="s">
        <v>856</v>
      </c>
      <c r="G24" s="325" t="s">
        <v>876</v>
      </c>
      <c r="H24" s="325" t="s">
        <v>877</v>
      </c>
      <c r="I24" s="72"/>
      <c r="J24" s="72"/>
      <c r="K24" s="72"/>
      <c r="L24" s="72"/>
    </row>
    <row r="25" spans="2:12" s="8" customFormat="1" ht="25.5" x14ac:dyDescent="0.2">
      <c r="B25" s="65"/>
      <c r="C25" s="114" t="s">
        <v>818</v>
      </c>
      <c r="D25" s="115"/>
      <c r="E25" s="114" t="s">
        <v>874</v>
      </c>
      <c r="F25" s="114" t="s">
        <v>817</v>
      </c>
      <c r="G25" s="325" t="s">
        <v>877</v>
      </c>
      <c r="H25" s="325" t="s">
        <v>877</v>
      </c>
      <c r="I25" s="72"/>
      <c r="J25" s="72"/>
      <c r="K25" s="72"/>
      <c r="L25" s="72"/>
    </row>
    <row r="26" spans="2:12" s="8" customFormat="1" ht="25.5" x14ac:dyDescent="0.2">
      <c r="B26" s="65"/>
      <c r="C26" s="114" t="s">
        <v>818</v>
      </c>
      <c r="D26" s="115"/>
      <c r="E26" s="114" t="s">
        <v>820</v>
      </c>
      <c r="F26" s="114" t="s">
        <v>817</v>
      </c>
      <c r="G26" s="325" t="s">
        <v>877</v>
      </c>
      <c r="H26" s="325" t="s">
        <v>877</v>
      </c>
      <c r="I26" s="72"/>
      <c r="J26" s="72"/>
      <c r="K26" s="72"/>
      <c r="L26" s="72"/>
    </row>
    <row r="27" spans="2:12" s="8" customFormat="1" x14ac:dyDescent="0.2">
      <c r="B27" s="65"/>
      <c r="C27" s="114" t="s">
        <v>861</v>
      </c>
      <c r="D27" s="115"/>
      <c r="E27" s="114" t="s">
        <v>878</v>
      </c>
      <c r="F27" s="114" t="s">
        <v>879</v>
      </c>
      <c r="G27" s="325" t="s">
        <v>880</v>
      </c>
      <c r="H27" s="325" t="s">
        <v>881</v>
      </c>
      <c r="I27" s="72"/>
      <c r="J27" s="72"/>
      <c r="K27" s="72"/>
      <c r="L27" s="72"/>
    </row>
    <row r="28" spans="2:12" s="8" customFormat="1" x14ac:dyDescent="0.2">
      <c r="B28" s="65"/>
      <c r="C28" s="114" t="s">
        <v>861</v>
      </c>
      <c r="D28" s="115"/>
      <c r="E28" s="114" t="s">
        <v>882</v>
      </c>
      <c r="F28" s="114" t="s">
        <v>879</v>
      </c>
      <c r="G28" s="325" t="s">
        <v>883</v>
      </c>
      <c r="H28" s="325" t="s">
        <v>884</v>
      </c>
      <c r="I28" s="72"/>
      <c r="J28" s="72"/>
      <c r="K28" s="72"/>
      <c r="L28" s="72"/>
    </row>
    <row r="29" spans="2:12" s="8" customFormat="1" ht="25.5" x14ac:dyDescent="0.2">
      <c r="B29" s="65"/>
      <c r="C29" s="114" t="s">
        <v>885</v>
      </c>
      <c r="D29" s="115"/>
      <c r="E29" s="114" t="s">
        <v>886</v>
      </c>
      <c r="F29" s="114" t="s">
        <v>887</v>
      </c>
      <c r="G29" s="325" t="s">
        <v>888</v>
      </c>
      <c r="H29" s="325" t="s">
        <v>889</v>
      </c>
      <c r="I29" s="72"/>
      <c r="J29" s="72"/>
      <c r="K29" s="72"/>
      <c r="L29" s="72"/>
    </row>
    <row r="30" spans="2:12" s="8" customFormat="1" ht="25.5" x14ac:dyDescent="0.2">
      <c r="B30" s="65"/>
      <c r="C30" s="114" t="s">
        <v>818</v>
      </c>
      <c r="D30" s="115"/>
      <c r="E30" s="114" t="s">
        <v>874</v>
      </c>
      <c r="F30" s="114" t="s">
        <v>817</v>
      </c>
      <c r="G30" s="325" t="s">
        <v>890</v>
      </c>
      <c r="H30" s="325" t="s">
        <v>890</v>
      </c>
      <c r="I30" s="72"/>
      <c r="J30" s="72"/>
      <c r="K30" s="72"/>
      <c r="L30" s="72"/>
    </row>
    <row r="31" spans="2:12" s="8" customFormat="1" ht="25.5" x14ac:dyDescent="0.2">
      <c r="B31" s="65"/>
      <c r="C31" s="114" t="s">
        <v>885</v>
      </c>
      <c r="D31" s="115"/>
      <c r="E31" s="114" t="s">
        <v>891</v>
      </c>
      <c r="F31" s="114" t="s">
        <v>887</v>
      </c>
      <c r="G31" s="325" t="s">
        <v>889</v>
      </c>
      <c r="H31" s="325" t="s">
        <v>892</v>
      </c>
      <c r="I31" s="72"/>
      <c r="J31" s="72"/>
      <c r="K31" s="72"/>
      <c r="L31" s="72"/>
    </row>
    <row r="32" spans="2:12" s="8" customFormat="1" ht="25.5" x14ac:dyDescent="0.2">
      <c r="B32" s="65"/>
      <c r="C32" s="114" t="s">
        <v>885</v>
      </c>
      <c r="D32" s="115"/>
      <c r="E32" s="114" t="s">
        <v>893</v>
      </c>
      <c r="F32" s="114" t="s">
        <v>887</v>
      </c>
      <c r="G32" s="325" t="s">
        <v>894</v>
      </c>
      <c r="H32" s="325" t="s">
        <v>895</v>
      </c>
      <c r="I32" s="72"/>
      <c r="J32" s="72"/>
      <c r="K32" s="72"/>
      <c r="L32" s="72"/>
    </row>
    <row r="33" spans="2:12" s="8" customFormat="1" ht="25.5" x14ac:dyDescent="0.2">
      <c r="B33" s="65"/>
      <c r="C33" s="114" t="s">
        <v>815</v>
      </c>
      <c r="D33" s="115"/>
      <c r="E33" s="114" t="s">
        <v>816</v>
      </c>
      <c r="F33" s="114" t="s">
        <v>817</v>
      </c>
      <c r="G33" s="325" t="s">
        <v>896</v>
      </c>
      <c r="H33" s="325" t="s">
        <v>897</v>
      </c>
      <c r="I33" s="72"/>
      <c r="J33" s="72"/>
      <c r="K33" s="72"/>
      <c r="L33" s="72"/>
    </row>
    <row r="34" spans="2:12" s="8" customFormat="1" ht="25.5" x14ac:dyDescent="0.2">
      <c r="B34" s="65"/>
      <c r="C34" s="114" t="s">
        <v>885</v>
      </c>
      <c r="D34" s="115"/>
      <c r="E34" s="114" t="s">
        <v>891</v>
      </c>
      <c r="F34" s="114" t="s">
        <v>887</v>
      </c>
      <c r="G34" s="325" t="s">
        <v>895</v>
      </c>
      <c r="H34" s="325" t="s">
        <v>898</v>
      </c>
      <c r="I34" s="72"/>
      <c r="J34" s="72"/>
      <c r="K34" s="72"/>
      <c r="L34" s="72"/>
    </row>
    <row r="35" spans="2:12" s="8" customFormat="1" x14ac:dyDescent="0.2">
      <c r="B35" s="65"/>
      <c r="C35" s="114" t="s">
        <v>815</v>
      </c>
      <c r="D35" s="115"/>
      <c r="E35" s="114" t="s">
        <v>855</v>
      </c>
      <c r="F35" s="114" t="s">
        <v>856</v>
      </c>
      <c r="G35" s="325" t="s">
        <v>899</v>
      </c>
      <c r="H35" s="325" t="s">
        <v>899</v>
      </c>
      <c r="I35" s="72"/>
      <c r="J35" s="72"/>
      <c r="K35" s="72"/>
      <c r="L35" s="72"/>
    </row>
    <row r="36" spans="2:12" s="8" customFormat="1" ht="25.5" x14ac:dyDescent="0.2">
      <c r="B36" s="65"/>
      <c r="C36" s="114" t="s">
        <v>885</v>
      </c>
      <c r="D36" s="115"/>
      <c r="E36" s="114" t="s">
        <v>900</v>
      </c>
      <c r="F36" s="114" t="s">
        <v>887</v>
      </c>
      <c r="G36" s="325" t="s">
        <v>898</v>
      </c>
      <c r="H36" s="325" t="s">
        <v>901</v>
      </c>
      <c r="I36" s="72"/>
      <c r="J36" s="72"/>
      <c r="K36" s="72"/>
      <c r="L36" s="72"/>
    </row>
    <row r="37" spans="2:12" s="8" customFormat="1" ht="25.5" x14ac:dyDescent="0.2">
      <c r="B37" s="65"/>
      <c r="C37" s="114" t="s">
        <v>885</v>
      </c>
      <c r="D37" s="115"/>
      <c r="E37" s="114" t="s">
        <v>891</v>
      </c>
      <c r="F37" s="114" t="s">
        <v>887</v>
      </c>
      <c r="G37" s="325" t="s">
        <v>901</v>
      </c>
      <c r="H37" s="325" t="s">
        <v>846</v>
      </c>
      <c r="I37" s="72"/>
      <c r="J37" s="72"/>
      <c r="K37" s="72"/>
      <c r="L37" s="72"/>
    </row>
    <row r="38" spans="2:12" s="8" customFormat="1" x14ac:dyDescent="0.2">
      <c r="B38" s="65"/>
      <c r="C38" s="114"/>
      <c r="D38" s="115"/>
      <c r="E38" s="114"/>
      <c r="F38" s="114"/>
      <c r="G38" s="116"/>
      <c r="H38" s="116"/>
      <c r="I38" s="72"/>
      <c r="J38" s="72"/>
      <c r="K38" s="72"/>
      <c r="L38" s="72"/>
    </row>
    <row r="39" spans="2:12" s="8" customFormat="1" x14ac:dyDescent="0.2">
      <c r="B39" s="65"/>
      <c r="C39" s="114"/>
      <c r="D39" s="115"/>
      <c r="E39" s="114"/>
      <c r="F39" s="114"/>
      <c r="G39" s="116"/>
      <c r="H39" s="116"/>
      <c r="I39" s="72"/>
      <c r="J39" s="72"/>
      <c r="K39" s="72"/>
      <c r="L39" s="72"/>
    </row>
    <row r="40" spans="2:12" s="8" customFormat="1" x14ac:dyDescent="0.2">
      <c r="B40" s="65"/>
      <c r="C40" s="114"/>
      <c r="D40" s="115"/>
      <c r="E40" s="114"/>
      <c r="F40" s="114"/>
      <c r="G40" s="116"/>
      <c r="H40" s="116"/>
      <c r="I40" s="72"/>
      <c r="J40" s="72"/>
      <c r="K40" s="72"/>
      <c r="L40" s="72"/>
    </row>
    <row r="41" spans="2:12" s="8" customFormat="1" x14ac:dyDescent="0.2">
      <c r="B41" s="65"/>
      <c r="C41" s="114"/>
      <c r="D41" s="115"/>
      <c r="E41" s="114"/>
      <c r="F41" s="114"/>
      <c r="G41" s="116"/>
      <c r="H41" s="116"/>
      <c r="I41" s="72"/>
      <c r="J41" s="72"/>
      <c r="K41" s="72"/>
      <c r="L41" s="72"/>
    </row>
    <row r="43" spans="2:12" x14ac:dyDescent="0.2">
      <c r="C43" s="103" t="s">
        <v>694</v>
      </c>
      <c r="D43" s="103"/>
      <c r="E43" s="103"/>
      <c r="F43" s="103"/>
      <c r="G43" s="103"/>
      <c r="H43" s="103"/>
    </row>
    <row r="45" spans="2:12" x14ac:dyDescent="0.2">
      <c r="B45" s="100"/>
      <c r="C45" s="378" t="s">
        <v>520</v>
      </c>
      <c r="D45" s="378"/>
      <c r="E45" s="378"/>
      <c r="F45" s="378"/>
      <c r="G45" s="378"/>
      <c r="H45" s="100"/>
    </row>
  </sheetData>
  <sheetProtection formatRows="0" insertRows="0"/>
  <mergeCells count="9">
    <mergeCell ref="C45:G45"/>
    <mergeCell ref="C4:H4"/>
    <mergeCell ref="C2:H2"/>
    <mergeCell ref="G6:H6"/>
    <mergeCell ref="C5:H5"/>
    <mergeCell ref="C6:C7"/>
    <mergeCell ref="D6:D7"/>
    <mergeCell ref="E6:E7"/>
    <mergeCell ref="F6:F7"/>
  </mergeCells>
  <phoneticPr fontId="8" type="noConversion"/>
  <hyperlinks>
    <hyperlink ref="C45:G45" location="'VN būdinga informacija'!B1" display="&lt;&lt;&lt; Spauskite čia ir pateksite į  11 dalį „ Valstybei narei būdinga informacija “ &gt;&gt;&gt;"/>
  </hyperlinks>
  <pageMargins left="0.78740157480314965" right="0.78740157480314965" top="0.78740157480314965" bottom="0.78740157480314965" header="0.39370078740157483" footer="0.39370078740157483"/>
  <pageSetup paperSize="9" scale="77" orientation="portrait"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3]!ShowProcSheet">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5"/>
  <sheetViews>
    <sheetView showGridLines="0" topLeftCell="B1" zoomScaleNormal="100" zoomScaleSheetLayoutView="140" workbookViewId="0">
      <selection activeCell="H59" sqref="H59"/>
    </sheetView>
  </sheetViews>
  <sheetFormatPr defaultRowHeight="12.75" x14ac:dyDescent="0.2"/>
  <cols>
    <col min="1" max="1" width="3.140625" style="99" hidden="1" customWidth="1"/>
    <col min="2" max="2" width="4.140625" style="99" customWidth="1"/>
    <col min="3" max="3" width="11.28515625" style="99" customWidth="1"/>
    <col min="4" max="4" width="10.85546875" style="99" customWidth="1"/>
    <col min="5" max="6" width="13.5703125" style="99" customWidth="1"/>
    <col min="7" max="7" width="10.42578125" style="99" customWidth="1"/>
    <col min="8" max="8" width="11.140625" style="99" customWidth="1"/>
    <col min="9" max="10" width="13.5703125" style="99" customWidth="1"/>
    <col min="11" max="16384" width="9.140625" style="99"/>
  </cols>
  <sheetData>
    <row r="1" spans="1:10" s="8" customFormat="1" x14ac:dyDescent="0.2">
      <c r="B1" s="52"/>
      <c r="C1" s="51"/>
      <c r="D1" s="51"/>
      <c r="E1" s="53"/>
      <c r="F1" s="53"/>
    </row>
    <row r="2" spans="1:10" s="8" customFormat="1" ht="18" x14ac:dyDescent="0.2">
      <c r="B2" s="370" t="s">
        <v>695</v>
      </c>
      <c r="C2" s="370"/>
      <c r="D2" s="370"/>
      <c r="E2" s="370"/>
      <c r="F2" s="370"/>
      <c r="G2" s="370"/>
      <c r="H2" s="370"/>
      <c r="I2" s="370"/>
      <c r="J2" s="370"/>
    </row>
    <row r="3" spans="1:10" s="8" customFormat="1" x14ac:dyDescent="0.2">
      <c r="B3" s="52"/>
      <c r="C3" s="51"/>
      <c r="D3" s="51"/>
      <c r="E3" s="53"/>
      <c r="F3" s="53"/>
    </row>
    <row r="4" spans="1:10" s="8" customFormat="1" ht="15.75" x14ac:dyDescent="0.25">
      <c r="B4" s="54">
        <v>11</v>
      </c>
      <c r="C4" s="48" t="s">
        <v>696</v>
      </c>
      <c r="D4" s="48"/>
      <c r="E4" s="48"/>
      <c r="F4" s="48"/>
      <c r="G4" s="48"/>
      <c r="H4" s="48"/>
      <c r="I4" s="48"/>
      <c r="J4" s="48"/>
    </row>
    <row r="5" spans="1:10" s="8" customFormat="1" x14ac:dyDescent="0.2"/>
    <row r="6" spans="1:10" x14ac:dyDescent="0.2">
      <c r="B6" s="14" t="s">
        <v>697</v>
      </c>
      <c r="C6" s="8"/>
      <c r="D6" s="8"/>
      <c r="E6" s="8"/>
      <c r="F6" s="8"/>
      <c r="G6" s="8"/>
      <c r="H6" s="8"/>
      <c r="I6" s="8"/>
      <c r="J6" s="8"/>
    </row>
    <row r="7" spans="1:10" x14ac:dyDescent="0.2">
      <c r="B7" s="320" t="s">
        <v>771</v>
      </c>
      <c r="C7" s="82"/>
      <c r="D7" s="82"/>
      <c r="E7" s="82"/>
      <c r="F7" s="82"/>
      <c r="G7" s="82"/>
      <c r="H7" s="82"/>
      <c r="I7" s="82"/>
      <c r="J7" s="81"/>
    </row>
    <row r="8" spans="1:10" ht="15.75" x14ac:dyDescent="0.25">
      <c r="A8" s="80"/>
      <c r="B8" s="79"/>
      <c r="C8" s="78"/>
      <c r="D8" s="78"/>
      <c r="E8" s="78"/>
      <c r="F8" s="78"/>
      <c r="G8" s="78"/>
      <c r="H8" s="78"/>
      <c r="I8" s="78"/>
      <c r="J8" s="77"/>
    </row>
    <row r="9" spans="1:10" x14ac:dyDescent="0.2">
      <c r="B9" s="79"/>
      <c r="C9" s="78"/>
      <c r="D9" s="78"/>
      <c r="E9" s="78"/>
      <c r="F9" s="78"/>
      <c r="G9" s="78"/>
      <c r="H9" s="78"/>
      <c r="I9" s="78"/>
      <c r="J9" s="77"/>
    </row>
    <row r="10" spans="1:10" x14ac:dyDescent="0.2">
      <c r="B10" s="79"/>
      <c r="C10" s="78"/>
      <c r="D10" s="78"/>
      <c r="E10" s="78"/>
      <c r="F10" s="78"/>
      <c r="G10" s="78"/>
      <c r="H10" s="78"/>
      <c r="I10" s="78"/>
      <c r="J10" s="77"/>
    </row>
    <row r="11" spans="1:10" x14ac:dyDescent="0.2">
      <c r="B11" s="79"/>
      <c r="C11" s="78"/>
      <c r="D11" s="78"/>
      <c r="E11" s="78"/>
      <c r="F11" s="78"/>
      <c r="G11" s="78"/>
      <c r="H11" s="78"/>
      <c r="I11" s="78"/>
      <c r="J11" s="77"/>
    </row>
    <row r="12" spans="1:10" x14ac:dyDescent="0.2">
      <c r="B12" s="79"/>
      <c r="C12" s="78"/>
      <c r="D12" s="78"/>
      <c r="E12" s="78"/>
      <c r="F12" s="78"/>
      <c r="G12" s="78"/>
      <c r="H12" s="78"/>
      <c r="I12" s="78"/>
      <c r="J12" s="77"/>
    </row>
    <row r="13" spans="1:10" x14ac:dyDescent="0.2">
      <c r="B13" s="79"/>
      <c r="C13" s="78"/>
      <c r="D13" s="78"/>
      <c r="E13" s="78"/>
      <c r="F13" s="78"/>
      <c r="G13" s="78"/>
      <c r="H13" s="78"/>
      <c r="I13" s="78"/>
      <c r="J13" s="77"/>
    </row>
    <row r="14" spans="1:10" x14ac:dyDescent="0.2">
      <c r="B14" s="79"/>
      <c r="C14" s="78"/>
      <c r="D14" s="78"/>
      <c r="E14" s="78"/>
      <c r="F14" s="78"/>
      <c r="G14" s="78"/>
      <c r="H14" s="78"/>
      <c r="I14" s="78"/>
      <c r="J14" s="77"/>
    </row>
    <row r="15" spans="1:10" x14ac:dyDescent="0.2">
      <c r="B15" s="79"/>
      <c r="C15" s="78"/>
      <c r="D15" s="78"/>
      <c r="E15" s="78"/>
      <c r="F15" s="78"/>
      <c r="G15" s="78"/>
      <c r="H15" s="78"/>
      <c r="I15" s="78"/>
      <c r="J15" s="77"/>
    </row>
    <row r="16" spans="1:10" x14ac:dyDescent="0.2">
      <c r="B16" s="79"/>
      <c r="C16" s="78"/>
      <c r="D16" s="78"/>
      <c r="E16" s="78"/>
      <c r="F16" s="78"/>
      <c r="G16" s="78"/>
      <c r="H16" s="78"/>
      <c r="I16" s="78"/>
      <c r="J16" s="77"/>
    </row>
    <row r="17" spans="2:10" x14ac:dyDescent="0.2">
      <c r="B17" s="79"/>
      <c r="C17" s="78"/>
      <c r="D17" s="78"/>
      <c r="E17" s="78"/>
      <c r="F17" s="78"/>
      <c r="G17" s="78"/>
      <c r="H17" s="78"/>
      <c r="I17" s="78"/>
      <c r="J17" s="77"/>
    </row>
    <row r="18" spans="2:10" x14ac:dyDescent="0.2">
      <c r="B18" s="79"/>
      <c r="C18" s="78"/>
      <c r="D18" s="78"/>
      <c r="E18" s="78"/>
      <c r="F18" s="78"/>
      <c r="G18" s="78"/>
      <c r="H18" s="78"/>
      <c r="I18" s="78"/>
      <c r="J18" s="77"/>
    </row>
    <row r="19" spans="2:10" x14ac:dyDescent="0.2">
      <c r="B19" s="79"/>
      <c r="C19" s="78"/>
      <c r="D19" s="78"/>
      <c r="E19" s="78"/>
      <c r="F19" s="78"/>
      <c r="G19" s="78"/>
      <c r="H19" s="78"/>
      <c r="I19" s="78"/>
      <c r="J19" s="77"/>
    </row>
    <row r="20" spans="2:10" x14ac:dyDescent="0.2">
      <c r="B20" s="79"/>
      <c r="C20" s="78"/>
      <c r="D20" s="78"/>
      <c r="E20" s="78"/>
      <c r="F20" s="78"/>
      <c r="G20" s="78"/>
      <c r="H20" s="78"/>
      <c r="I20" s="78"/>
      <c r="J20" s="77"/>
    </row>
    <row r="21" spans="2:10" x14ac:dyDescent="0.2">
      <c r="B21" s="79"/>
      <c r="C21" s="78"/>
      <c r="D21" s="78"/>
      <c r="E21" s="78"/>
      <c r="F21" s="78"/>
      <c r="G21" s="78"/>
      <c r="H21" s="78"/>
      <c r="I21" s="78"/>
      <c r="J21" s="77"/>
    </row>
    <row r="22" spans="2:10" x14ac:dyDescent="0.2">
      <c r="B22" s="79"/>
      <c r="C22" s="78"/>
      <c r="D22" s="78"/>
      <c r="E22" s="78"/>
      <c r="F22" s="78"/>
      <c r="G22" s="78"/>
      <c r="H22" s="78"/>
      <c r="I22" s="78"/>
      <c r="J22" s="77"/>
    </row>
    <row r="23" spans="2:10" x14ac:dyDescent="0.2">
      <c r="B23" s="79"/>
      <c r="C23" s="78"/>
      <c r="D23" s="78"/>
      <c r="E23" s="78"/>
      <c r="F23" s="78"/>
      <c r="G23" s="78"/>
      <c r="H23" s="78"/>
      <c r="I23" s="78"/>
      <c r="J23" s="77"/>
    </row>
    <row r="24" spans="2:10" x14ac:dyDescent="0.2">
      <c r="B24" s="79"/>
      <c r="C24" s="78"/>
      <c r="D24" s="78"/>
      <c r="E24" s="78"/>
      <c r="F24" s="78"/>
      <c r="G24" s="78"/>
      <c r="H24" s="78"/>
      <c r="I24" s="78"/>
      <c r="J24" s="77"/>
    </row>
    <row r="25" spans="2:10" x14ac:dyDescent="0.2">
      <c r="B25" s="79"/>
      <c r="C25" s="78"/>
      <c r="D25" s="78"/>
      <c r="E25" s="78"/>
      <c r="F25" s="78"/>
      <c r="G25" s="78"/>
      <c r="H25" s="78"/>
      <c r="I25" s="78"/>
      <c r="J25" s="77"/>
    </row>
    <row r="26" spans="2:10" x14ac:dyDescent="0.2">
      <c r="B26" s="79"/>
      <c r="C26" s="78"/>
      <c r="D26" s="78"/>
      <c r="E26" s="78"/>
      <c r="F26" s="78"/>
      <c r="G26" s="78"/>
      <c r="H26" s="78"/>
      <c r="I26" s="78"/>
      <c r="J26" s="77"/>
    </row>
    <row r="27" spans="2:10" x14ac:dyDescent="0.2">
      <c r="B27" s="79"/>
      <c r="C27" s="78"/>
      <c r="D27" s="78"/>
      <c r="E27" s="78"/>
      <c r="F27" s="78"/>
      <c r="G27" s="78"/>
      <c r="H27" s="78"/>
      <c r="I27" s="78"/>
      <c r="J27" s="77"/>
    </row>
    <row r="28" spans="2:10" x14ac:dyDescent="0.2">
      <c r="B28" s="79"/>
      <c r="C28" s="78"/>
      <c r="D28" s="78"/>
      <c r="E28" s="78"/>
      <c r="F28" s="78"/>
      <c r="G28" s="78"/>
      <c r="H28" s="78"/>
      <c r="I28" s="78"/>
      <c r="J28" s="77"/>
    </row>
    <row r="29" spans="2:10" x14ac:dyDescent="0.2">
      <c r="B29" s="79"/>
      <c r="C29" s="78"/>
      <c r="D29" s="78"/>
      <c r="E29" s="78"/>
      <c r="F29" s="78"/>
      <c r="G29" s="78"/>
      <c r="H29" s="78"/>
      <c r="I29" s="78"/>
      <c r="J29" s="77"/>
    </row>
    <row r="30" spans="2:10" x14ac:dyDescent="0.2">
      <c r="B30" s="79"/>
      <c r="C30" s="78"/>
      <c r="D30" s="78"/>
      <c r="E30" s="78"/>
      <c r="F30" s="78"/>
      <c r="G30" s="78"/>
      <c r="H30" s="78"/>
      <c r="I30" s="78"/>
      <c r="J30" s="77"/>
    </row>
    <row r="31" spans="2:10" x14ac:dyDescent="0.2">
      <c r="B31" s="79"/>
      <c r="C31" s="78"/>
      <c r="D31" s="78"/>
      <c r="E31" s="78"/>
      <c r="F31" s="78"/>
      <c r="G31" s="78"/>
      <c r="H31" s="78"/>
      <c r="I31" s="78"/>
      <c r="J31" s="77"/>
    </row>
    <row r="32" spans="2:10" x14ac:dyDescent="0.2">
      <c r="B32" s="76"/>
      <c r="C32" s="75"/>
      <c r="D32" s="75"/>
      <c r="E32" s="75"/>
      <c r="F32" s="75"/>
      <c r="G32" s="75"/>
      <c r="H32" s="75"/>
      <c r="I32" s="75"/>
      <c r="J32" s="74"/>
    </row>
    <row r="35" spans="2:10" x14ac:dyDescent="0.2">
      <c r="B35" s="483" t="s">
        <v>788</v>
      </c>
      <c r="C35" s="378"/>
      <c r="D35" s="378"/>
      <c r="E35" s="378"/>
      <c r="F35" s="378"/>
      <c r="G35" s="484"/>
      <c r="H35" s="484"/>
      <c r="I35" s="484"/>
      <c r="J35" s="484"/>
    </row>
  </sheetData>
  <sheetProtection formatRows="0" insertRows="0"/>
  <mergeCells count="2">
    <mergeCell ref="B2:J2"/>
    <mergeCell ref="B35:J35"/>
  </mergeCells>
  <phoneticPr fontId="8" type="noConversion"/>
  <hyperlinks>
    <hyperlink ref="B35:F35" location="Annex!A1" display="&lt;&lt;&lt; Click here to proceed to section 11 &quot;Member State specific Content&quot; &gt;&gt;&gt;"/>
    <hyperlink ref="B35:J35" location="Priedai!B1" display="&lt;&lt;&lt; Spauskite čia ir pateksite į  12 dalį „Išmetamieji teršalai pagal aerodromų porą“ &gt;&gt;&gt;"/>
  </hyperlinks>
  <pageMargins left="0.78740157480314965" right="0.78740157480314965" top="0.78740157480314965" bottom="0.78740157480314965" header="0.39370078740157483" footer="0.39370078740157483"/>
  <pageSetup paperSize="9" scale="85" fitToHeight="3" orientation="portrait" verticalDpi="200"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9"/>
  <sheetViews>
    <sheetView showGridLines="0" topLeftCell="B46" zoomScaleNormal="100" workbookViewId="0">
      <selection activeCell="E99" sqref="E99"/>
    </sheetView>
  </sheetViews>
  <sheetFormatPr defaultRowHeight="12.75" x14ac:dyDescent="0.2"/>
  <cols>
    <col min="1" max="1" width="4" style="106" hidden="1" customWidth="1"/>
    <col min="2" max="2" width="4.5703125" style="106" customWidth="1"/>
    <col min="3" max="6" width="17.7109375" style="106" customWidth="1"/>
    <col min="7" max="7" width="15.7109375" style="106" customWidth="1"/>
    <col min="8" max="8" width="9.140625" style="106"/>
    <col min="9" max="9" width="9.140625" style="106" hidden="1" customWidth="1"/>
    <col min="10" max="16384" width="9.140625" style="106"/>
  </cols>
  <sheetData>
    <row r="1" spans="2:11" x14ac:dyDescent="0.2">
      <c r="B1" s="260"/>
      <c r="C1" s="134"/>
      <c r="D1" s="134"/>
      <c r="E1" s="261"/>
      <c r="F1" s="261"/>
    </row>
    <row r="2" spans="2:11" ht="22.5" customHeight="1" x14ac:dyDescent="0.2">
      <c r="B2" s="489" t="s">
        <v>789</v>
      </c>
      <c r="C2" s="490"/>
      <c r="D2" s="490"/>
      <c r="E2" s="490"/>
      <c r="F2" s="490"/>
      <c r="G2" s="490"/>
      <c r="I2" s="262" t="s">
        <v>52</v>
      </c>
    </row>
    <row r="3" spans="2:11" x14ac:dyDescent="0.2">
      <c r="B3" s="260"/>
      <c r="C3" s="134"/>
      <c r="D3" s="134"/>
      <c r="E3" s="261"/>
      <c r="F3" s="261"/>
    </row>
    <row r="4" spans="2:11" ht="15.75" x14ac:dyDescent="0.25">
      <c r="B4" s="133">
        <v>12</v>
      </c>
      <c r="C4" s="133" t="s">
        <v>790</v>
      </c>
      <c r="D4" s="133"/>
      <c r="E4" s="133"/>
      <c r="F4" s="133"/>
      <c r="G4" s="133"/>
    </row>
    <row r="5" spans="2:11" ht="15.75" x14ac:dyDescent="0.25">
      <c r="B5" s="136"/>
      <c r="C5" s="136"/>
      <c r="D5" s="136"/>
      <c r="E5" s="136"/>
      <c r="F5" s="136"/>
      <c r="G5" s="136"/>
    </row>
    <row r="6" spans="2:11" x14ac:dyDescent="0.2">
      <c r="B6" s="108" t="s">
        <v>510</v>
      </c>
      <c r="C6" s="495" t="s">
        <v>698</v>
      </c>
      <c r="D6" s="496"/>
      <c r="E6" s="496"/>
      <c r="F6" s="496"/>
      <c r="G6" s="496"/>
    </row>
    <row r="7" spans="2:11" s="107" customFormat="1" x14ac:dyDescent="0.2">
      <c r="B7" s="263"/>
      <c r="C7" s="264"/>
      <c r="D7" s="264"/>
      <c r="E7" s="265"/>
      <c r="F7" s="135"/>
      <c r="G7" s="266"/>
      <c r="H7" s="109"/>
      <c r="I7" s="109"/>
      <c r="J7" s="109"/>
      <c r="K7" s="109"/>
    </row>
    <row r="8" spans="2:11" s="107" customFormat="1" x14ac:dyDescent="0.2">
      <c r="B8" s="263"/>
      <c r="C8" s="264"/>
      <c r="D8" s="264"/>
      <c r="E8" s="265"/>
      <c r="F8" s="135"/>
      <c r="G8" s="266"/>
      <c r="H8" s="109"/>
      <c r="I8" s="247">
        <v>1</v>
      </c>
      <c r="J8" s="109"/>
      <c r="K8" s="109"/>
    </row>
    <row r="9" spans="2:11" s="107" customFormat="1" x14ac:dyDescent="0.2">
      <c r="B9" s="267"/>
      <c r="F9" s="132"/>
      <c r="G9" s="132"/>
      <c r="H9" s="109"/>
      <c r="I9" s="109"/>
      <c r="J9" s="109"/>
      <c r="K9" s="109"/>
    </row>
    <row r="10" spans="2:11" s="107" customFormat="1" ht="30" customHeight="1" x14ac:dyDescent="0.2">
      <c r="B10" s="108" t="s">
        <v>512</v>
      </c>
      <c r="C10" s="491" t="s">
        <v>699</v>
      </c>
      <c r="D10" s="492"/>
      <c r="E10" s="492"/>
      <c r="F10" s="492"/>
      <c r="G10" s="492"/>
    </row>
    <row r="11" spans="2:11" s="107" customFormat="1" ht="61.5" customHeight="1" x14ac:dyDescent="0.2">
      <c r="B11" s="108"/>
      <c r="C11" s="493" t="s">
        <v>716</v>
      </c>
      <c r="D11" s="494"/>
      <c r="E11" s="494"/>
      <c r="F11" s="494"/>
      <c r="G11" s="494"/>
    </row>
    <row r="12" spans="2:11" s="248" customFormat="1" ht="24.75" customHeight="1" x14ac:dyDescent="0.2">
      <c r="C12" s="487" t="s">
        <v>567</v>
      </c>
      <c r="D12" s="488"/>
      <c r="E12" s="479" t="s">
        <v>566</v>
      </c>
      <c r="F12" s="285" t="s">
        <v>780</v>
      </c>
    </row>
    <row r="13" spans="2:11" s="248" customFormat="1" ht="18" customHeight="1" x14ac:dyDescent="0.2">
      <c r="C13" s="287" t="s">
        <v>717</v>
      </c>
      <c r="D13" s="286" t="s">
        <v>718</v>
      </c>
      <c r="E13" s="480"/>
      <c r="F13" s="286" t="s">
        <v>626</v>
      </c>
    </row>
    <row r="14" spans="2:11" s="249" customFormat="1" ht="11.25" x14ac:dyDescent="0.2">
      <c r="B14" s="250"/>
      <c r="C14" s="327" t="s">
        <v>821</v>
      </c>
      <c r="D14" s="327" t="s">
        <v>822</v>
      </c>
      <c r="E14" s="328">
        <v>102</v>
      </c>
      <c r="F14" s="330">
        <v>710.70299999999997</v>
      </c>
      <c r="G14" s="332"/>
    </row>
    <row r="15" spans="2:11" s="249" customFormat="1" ht="11.25" x14ac:dyDescent="0.2">
      <c r="B15" s="250"/>
      <c r="C15" s="327" t="s">
        <v>823</v>
      </c>
      <c r="D15" s="327" t="s">
        <v>822</v>
      </c>
      <c r="E15" s="328">
        <v>2</v>
      </c>
      <c r="F15" s="331">
        <v>20.16</v>
      </c>
      <c r="G15" s="332"/>
    </row>
    <row r="16" spans="2:11" s="249" customFormat="1" ht="11.25" x14ac:dyDescent="0.2">
      <c r="B16" s="250"/>
      <c r="C16" s="327" t="s">
        <v>902</v>
      </c>
      <c r="D16" s="327" t="s">
        <v>903</v>
      </c>
      <c r="E16" s="328">
        <v>1</v>
      </c>
      <c r="F16" s="331">
        <v>4.7249999999999996</v>
      </c>
      <c r="G16" s="332"/>
    </row>
    <row r="17" spans="2:7" s="249" customFormat="1" ht="11.25" x14ac:dyDescent="0.2">
      <c r="B17" s="250"/>
      <c r="C17" s="327" t="s">
        <v>904</v>
      </c>
      <c r="D17" s="327" t="s">
        <v>905</v>
      </c>
      <c r="E17" s="328">
        <v>1</v>
      </c>
      <c r="F17" s="331">
        <v>1.3481999999999998</v>
      </c>
      <c r="G17" s="332"/>
    </row>
    <row r="18" spans="2:7" s="249" customFormat="1" ht="11.25" x14ac:dyDescent="0.2">
      <c r="B18" s="250"/>
      <c r="C18" s="327" t="s">
        <v>904</v>
      </c>
      <c r="D18" s="327" t="s">
        <v>822</v>
      </c>
      <c r="E18" s="328">
        <v>59</v>
      </c>
      <c r="F18" s="331">
        <v>425.13974999999999</v>
      </c>
      <c r="G18" s="332"/>
    </row>
    <row r="19" spans="2:7" s="249" customFormat="1" ht="11.25" x14ac:dyDescent="0.2">
      <c r="B19" s="250"/>
      <c r="C19" s="327" t="s">
        <v>926</v>
      </c>
      <c r="D19" s="327" t="s">
        <v>822</v>
      </c>
      <c r="E19" s="328">
        <v>1</v>
      </c>
      <c r="F19" s="331">
        <v>7.9694999999999991</v>
      </c>
      <c r="G19" s="332"/>
    </row>
    <row r="20" spans="2:7" s="249" customFormat="1" ht="11.25" x14ac:dyDescent="0.2">
      <c r="B20" s="250"/>
      <c r="C20" s="327" t="s">
        <v>825</v>
      </c>
      <c r="D20" s="327" t="s">
        <v>821</v>
      </c>
      <c r="E20" s="328">
        <v>1</v>
      </c>
      <c r="F20" s="331">
        <v>1.575</v>
      </c>
      <c r="G20" s="332"/>
    </row>
    <row r="21" spans="2:7" s="249" customFormat="1" ht="11.25" x14ac:dyDescent="0.2">
      <c r="B21" s="250"/>
      <c r="C21" s="327" t="s">
        <v>825</v>
      </c>
      <c r="D21" s="327" t="s">
        <v>822</v>
      </c>
      <c r="E21" s="328">
        <v>224</v>
      </c>
      <c r="F21" s="331">
        <v>2167.4771999999998</v>
      </c>
      <c r="G21" s="332"/>
    </row>
    <row r="22" spans="2:7" s="249" customFormat="1" ht="11.25" x14ac:dyDescent="0.2">
      <c r="B22" s="250"/>
      <c r="C22" s="327" t="s">
        <v>903</v>
      </c>
      <c r="D22" s="327" t="s">
        <v>902</v>
      </c>
      <c r="E22" s="328">
        <v>1</v>
      </c>
      <c r="F22" s="331">
        <v>4.7249999999999996</v>
      </c>
      <c r="G22" s="332"/>
    </row>
    <row r="23" spans="2:7" s="249" customFormat="1" ht="11.25" x14ac:dyDescent="0.2">
      <c r="B23" s="250"/>
      <c r="C23" s="327" t="s">
        <v>903</v>
      </c>
      <c r="D23" s="327" t="s">
        <v>827</v>
      </c>
      <c r="E23" s="328">
        <v>8</v>
      </c>
      <c r="F23" s="331">
        <v>51.322949999999999</v>
      </c>
      <c r="G23" s="332"/>
    </row>
    <row r="24" spans="2:7" s="249" customFormat="1" ht="11.25" x14ac:dyDescent="0.2">
      <c r="B24" s="250"/>
      <c r="C24" s="327" t="s">
        <v>903</v>
      </c>
      <c r="D24" s="327" t="s">
        <v>822</v>
      </c>
      <c r="E24" s="328">
        <v>198</v>
      </c>
      <c r="F24" s="331">
        <v>2453.5444499999999</v>
      </c>
      <c r="G24" s="332"/>
    </row>
    <row r="25" spans="2:7" s="249" customFormat="1" ht="11.25" x14ac:dyDescent="0.2">
      <c r="B25" s="250"/>
      <c r="C25" s="327" t="s">
        <v>906</v>
      </c>
      <c r="D25" s="327" t="s">
        <v>822</v>
      </c>
      <c r="E25" s="328">
        <v>2</v>
      </c>
      <c r="F25" s="331">
        <v>9.1349999999999998</v>
      </c>
      <c r="G25" s="332"/>
    </row>
    <row r="26" spans="2:7" s="249" customFormat="1" ht="11.25" x14ac:dyDescent="0.2">
      <c r="B26" s="250"/>
      <c r="C26" s="327" t="s">
        <v>907</v>
      </c>
      <c r="D26" s="327" t="s">
        <v>822</v>
      </c>
      <c r="E26" s="328">
        <v>2</v>
      </c>
      <c r="F26" s="331">
        <v>14.647500000000001</v>
      </c>
      <c r="G26" s="332"/>
    </row>
    <row r="27" spans="2:7" s="249" customFormat="1" ht="11.25" x14ac:dyDescent="0.2">
      <c r="B27" s="250"/>
      <c r="C27" s="327" t="s">
        <v>908</v>
      </c>
      <c r="D27" s="327" t="s">
        <v>822</v>
      </c>
      <c r="E27" s="328">
        <v>1</v>
      </c>
      <c r="F27" s="331">
        <v>4.7880000000000003</v>
      </c>
      <c r="G27" s="332"/>
    </row>
    <row r="28" spans="2:7" s="249" customFormat="1" ht="11.25" x14ac:dyDescent="0.2">
      <c r="B28" s="250"/>
      <c r="C28" s="327" t="s">
        <v>829</v>
      </c>
      <c r="D28" s="327" t="s">
        <v>826</v>
      </c>
      <c r="E28" s="328">
        <v>3</v>
      </c>
      <c r="F28" s="331">
        <v>41.939099999999996</v>
      </c>
      <c r="G28" s="332"/>
    </row>
    <row r="29" spans="2:7" s="249" customFormat="1" ht="11.25" x14ac:dyDescent="0.2">
      <c r="B29" s="250"/>
      <c r="C29" s="327" t="s">
        <v>829</v>
      </c>
      <c r="D29" s="327" t="s">
        <v>822</v>
      </c>
      <c r="E29" s="328">
        <v>1</v>
      </c>
      <c r="F29" s="331">
        <v>12.6</v>
      </c>
      <c r="G29" s="332"/>
    </row>
    <row r="30" spans="2:7" s="249" customFormat="1" ht="11.25" x14ac:dyDescent="0.2">
      <c r="B30" s="250"/>
      <c r="C30" s="327" t="s">
        <v>909</v>
      </c>
      <c r="D30" s="327" t="s">
        <v>822</v>
      </c>
      <c r="E30" s="328">
        <v>4</v>
      </c>
      <c r="F30" s="331">
        <v>50.601599999999998</v>
      </c>
      <c r="G30" s="332"/>
    </row>
    <row r="31" spans="2:7" s="249" customFormat="1" ht="11.25" x14ac:dyDescent="0.2">
      <c r="B31" s="250"/>
      <c r="C31" s="327" t="s">
        <v>910</v>
      </c>
      <c r="D31" s="327" t="s">
        <v>822</v>
      </c>
      <c r="E31" s="328">
        <v>1</v>
      </c>
      <c r="F31" s="331">
        <v>4.5674999999999999</v>
      </c>
      <c r="G31" s="332"/>
    </row>
    <row r="32" spans="2:7" s="249" customFormat="1" ht="11.25" x14ac:dyDescent="0.2">
      <c r="B32" s="250"/>
      <c r="C32" s="327" t="s">
        <v>910</v>
      </c>
      <c r="D32" s="327" t="s">
        <v>911</v>
      </c>
      <c r="E32" s="328">
        <v>1</v>
      </c>
      <c r="F32" s="331">
        <v>9.9445499999999996</v>
      </c>
      <c r="G32" s="332"/>
    </row>
    <row r="33" spans="2:7" s="249" customFormat="1" ht="11.25" x14ac:dyDescent="0.2">
      <c r="B33" s="250"/>
      <c r="C33" s="327" t="s">
        <v>912</v>
      </c>
      <c r="D33" s="327" t="s">
        <v>822</v>
      </c>
      <c r="E33" s="328">
        <v>2</v>
      </c>
      <c r="F33" s="331">
        <v>17.954999999999998</v>
      </c>
      <c r="G33" s="332"/>
    </row>
    <row r="34" spans="2:7" s="249" customFormat="1" ht="11.25" x14ac:dyDescent="0.2">
      <c r="B34" s="250"/>
      <c r="C34" s="327" t="s">
        <v>913</v>
      </c>
      <c r="D34" s="327" t="s">
        <v>914</v>
      </c>
      <c r="E34" s="328">
        <v>25</v>
      </c>
      <c r="F34" s="331">
        <v>135.53505000000001</v>
      </c>
      <c r="G34" s="332"/>
    </row>
    <row r="35" spans="2:7" s="249" customFormat="1" ht="11.25" x14ac:dyDescent="0.2">
      <c r="B35" s="250"/>
      <c r="C35" s="327" t="s">
        <v>905</v>
      </c>
      <c r="D35" s="327" t="s">
        <v>915</v>
      </c>
      <c r="E35" s="328">
        <v>1</v>
      </c>
      <c r="F35" s="331">
        <v>7.4024999999999999</v>
      </c>
      <c r="G35" s="332"/>
    </row>
    <row r="36" spans="2:7" s="249" customFormat="1" ht="11.25" x14ac:dyDescent="0.2">
      <c r="B36" s="250"/>
      <c r="C36" s="327" t="s">
        <v>905</v>
      </c>
      <c r="D36" s="327" t="s">
        <v>904</v>
      </c>
      <c r="E36" s="328">
        <v>1</v>
      </c>
      <c r="F36" s="331">
        <v>1.6695</v>
      </c>
      <c r="G36" s="332"/>
    </row>
    <row r="37" spans="2:7" s="249" customFormat="1" ht="11.25" x14ac:dyDescent="0.2">
      <c r="B37" s="250"/>
      <c r="C37" s="327" t="s">
        <v>911</v>
      </c>
      <c r="D37" s="327" t="s">
        <v>910</v>
      </c>
      <c r="E37" s="328">
        <v>1</v>
      </c>
      <c r="F37" s="331">
        <v>8.9774999999999991</v>
      </c>
      <c r="G37" s="332"/>
    </row>
    <row r="38" spans="2:7" s="249" customFormat="1" ht="11.25" x14ac:dyDescent="0.2">
      <c r="B38" s="250"/>
      <c r="C38" s="327" t="s">
        <v>911</v>
      </c>
      <c r="D38" s="327" t="s">
        <v>822</v>
      </c>
      <c r="E38" s="328">
        <v>1</v>
      </c>
      <c r="F38" s="331">
        <v>9.1948500000000006</v>
      </c>
      <c r="G38" s="332"/>
    </row>
    <row r="39" spans="2:7" s="251" customFormat="1" ht="11.25" x14ac:dyDescent="0.2">
      <c r="B39" s="250"/>
      <c r="C39" s="327" t="s">
        <v>915</v>
      </c>
      <c r="D39" s="327" t="s">
        <v>822</v>
      </c>
      <c r="E39" s="328">
        <v>3</v>
      </c>
      <c r="F39" s="331">
        <v>2.6774999999999998</v>
      </c>
      <c r="G39" s="332"/>
    </row>
    <row r="40" spans="2:7" s="251" customFormat="1" ht="11.25" x14ac:dyDescent="0.2">
      <c r="B40" s="250"/>
      <c r="C40" s="327" t="s">
        <v>915</v>
      </c>
      <c r="D40" s="327" t="s">
        <v>905</v>
      </c>
      <c r="E40" s="328">
        <v>1</v>
      </c>
      <c r="F40" s="331">
        <v>8.2372500000000013</v>
      </c>
      <c r="G40" s="332"/>
    </row>
    <row r="41" spans="2:7" s="251" customFormat="1" ht="11.25" x14ac:dyDescent="0.2">
      <c r="B41" s="250"/>
      <c r="C41" s="327" t="s">
        <v>830</v>
      </c>
      <c r="D41" s="327" t="s">
        <v>826</v>
      </c>
      <c r="E41" s="328">
        <v>3</v>
      </c>
      <c r="F41" s="331">
        <v>41.15475</v>
      </c>
      <c r="G41" s="332"/>
    </row>
    <row r="42" spans="2:7" s="251" customFormat="1" ht="11.25" x14ac:dyDescent="0.2">
      <c r="B42" s="250"/>
      <c r="C42" s="327" t="s">
        <v>830</v>
      </c>
      <c r="D42" s="327" t="s">
        <v>822</v>
      </c>
      <c r="E42" s="328">
        <v>8</v>
      </c>
      <c r="F42" s="331">
        <v>108.66240000000001</v>
      </c>
      <c r="G42" s="332"/>
    </row>
    <row r="43" spans="2:7" s="251" customFormat="1" ht="11.25" x14ac:dyDescent="0.2">
      <c r="B43" s="250"/>
      <c r="C43" s="327" t="s">
        <v>916</v>
      </c>
      <c r="D43" s="327" t="s">
        <v>822</v>
      </c>
      <c r="E43" s="328">
        <v>22</v>
      </c>
      <c r="F43" s="331">
        <v>104.12955000000001</v>
      </c>
      <c r="G43" s="332"/>
    </row>
    <row r="44" spans="2:7" s="249" customFormat="1" ht="11.25" x14ac:dyDescent="0.2">
      <c r="B44" s="250"/>
      <c r="C44" s="327" t="s">
        <v>824</v>
      </c>
      <c r="D44" s="327" t="s">
        <v>822</v>
      </c>
      <c r="E44" s="328">
        <v>218</v>
      </c>
      <c r="F44" s="331">
        <v>1678.0616999999997</v>
      </c>
      <c r="G44" s="332"/>
    </row>
    <row r="45" spans="2:7" s="249" customFormat="1" ht="11.25" x14ac:dyDescent="0.2">
      <c r="B45" s="250"/>
      <c r="C45" s="327" t="s">
        <v>917</v>
      </c>
      <c r="D45" s="327" t="s">
        <v>832</v>
      </c>
      <c r="E45" s="328">
        <v>1</v>
      </c>
      <c r="F45" s="331">
        <v>6.4102500000000004</v>
      </c>
      <c r="G45" s="332"/>
    </row>
    <row r="46" spans="2:7" s="249" customFormat="1" ht="11.25" x14ac:dyDescent="0.2">
      <c r="B46" s="250"/>
      <c r="C46" s="327" t="s">
        <v>917</v>
      </c>
      <c r="D46" s="327" t="s">
        <v>822</v>
      </c>
      <c r="E46" s="328">
        <v>1</v>
      </c>
      <c r="F46" s="331">
        <v>6.7567500000000003</v>
      </c>
      <c r="G46" s="332"/>
    </row>
    <row r="47" spans="2:7" s="249" customFormat="1" ht="11.25" x14ac:dyDescent="0.2">
      <c r="B47" s="250"/>
      <c r="C47" s="327" t="s">
        <v>831</v>
      </c>
      <c r="D47" s="327" t="s">
        <v>918</v>
      </c>
      <c r="E47" s="328">
        <v>1</v>
      </c>
      <c r="F47" s="331">
        <v>4.7249999999999996</v>
      </c>
      <c r="G47" s="332"/>
    </row>
    <row r="48" spans="2:7" s="249" customFormat="1" ht="11.25" x14ac:dyDescent="0.2">
      <c r="B48" s="250"/>
      <c r="C48" s="327" t="s">
        <v>826</v>
      </c>
      <c r="D48" s="327" t="s">
        <v>830</v>
      </c>
      <c r="E48" s="328">
        <v>3</v>
      </c>
      <c r="F48" s="331">
        <v>52.438049999999997</v>
      </c>
      <c r="G48" s="332"/>
    </row>
    <row r="49" spans="2:7" s="249" customFormat="1" ht="11.25" x14ac:dyDescent="0.2">
      <c r="B49" s="250"/>
      <c r="C49" s="327" t="s">
        <v>826</v>
      </c>
      <c r="D49" s="327" t="s">
        <v>822</v>
      </c>
      <c r="E49" s="328">
        <v>4</v>
      </c>
      <c r="F49" s="331">
        <v>16.109099999999998</v>
      </c>
      <c r="G49" s="332"/>
    </row>
    <row r="50" spans="2:7" s="249" customFormat="1" ht="11.25" x14ac:dyDescent="0.2">
      <c r="B50" s="250"/>
      <c r="C50" s="327" t="s">
        <v>826</v>
      </c>
      <c r="D50" s="327" t="s">
        <v>829</v>
      </c>
      <c r="E50" s="328">
        <v>3</v>
      </c>
      <c r="F50" s="331">
        <v>57.487499999999997</v>
      </c>
      <c r="G50" s="332"/>
    </row>
    <row r="51" spans="2:7" s="249" customFormat="1" ht="11.25" x14ac:dyDescent="0.2">
      <c r="B51" s="250"/>
      <c r="C51" s="327" t="s">
        <v>827</v>
      </c>
      <c r="D51" s="327" t="s">
        <v>903</v>
      </c>
      <c r="E51" s="328">
        <v>8</v>
      </c>
      <c r="F51" s="331">
        <v>57.046499999999995</v>
      </c>
      <c r="G51" s="332"/>
    </row>
    <row r="52" spans="2:7" s="249" customFormat="1" ht="11.25" x14ac:dyDescent="0.2">
      <c r="B52" s="250"/>
      <c r="C52" s="327" t="s">
        <v>827</v>
      </c>
      <c r="D52" s="327" t="s">
        <v>917</v>
      </c>
      <c r="E52" s="328">
        <v>1</v>
      </c>
      <c r="F52" s="331">
        <v>4.0729499999999996</v>
      </c>
      <c r="G52" s="332"/>
    </row>
    <row r="53" spans="2:7" s="249" customFormat="1" ht="11.25" x14ac:dyDescent="0.2">
      <c r="B53" s="250"/>
      <c r="C53" s="327" t="s">
        <v>827</v>
      </c>
      <c r="D53" s="327" t="s">
        <v>832</v>
      </c>
      <c r="E53" s="328">
        <v>5</v>
      </c>
      <c r="F53" s="331">
        <v>17.447849999999999</v>
      </c>
      <c r="G53" s="332"/>
    </row>
    <row r="54" spans="2:7" s="249" customFormat="1" ht="11.25" x14ac:dyDescent="0.2">
      <c r="B54" s="250"/>
      <c r="C54" s="327" t="s">
        <v>827</v>
      </c>
      <c r="D54" s="327" t="s">
        <v>822</v>
      </c>
      <c r="E54" s="328">
        <v>183</v>
      </c>
      <c r="F54" s="331">
        <v>1103.4166499999999</v>
      </c>
      <c r="G54" s="332"/>
    </row>
    <row r="55" spans="2:7" s="249" customFormat="1" ht="11.25" x14ac:dyDescent="0.2">
      <c r="B55" s="250"/>
      <c r="C55" s="327" t="s">
        <v>918</v>
      </c>
      <c r="D55" s="327" t="s">
        <v>824</v>
      </c>
      <c r="E55" s="328">
        <v>1</v>
      </c>
      <c r="F55" s="331">
        <v>1.4175</v>
      </c>
      <c r="G55" s="332"/>
    </row>
    <row r="56" spans="2:7" s="249" customFormat="1" ht="11.25" x14ac:dyDescent="0.2">
      <c r="B56" s="250"/>
      <c r="C56" s="327" t="s">
        <v>828</v>
      </c>
      <c r="D56" s="327" t="s">
        <v>822</v>
      </c>
      <c r="E56" s="328">
        <v>412</v>
      </c>
      <c r="F56" s="331">
        <v>1832.8779</v>
      </c>
      <c r="G56" s="332"/>
    </row>
    <row r="57" spans="2:7" s="249" customFormat="1" ht="11.25" x14ac:dyDescent="0.2">
      <c r="B57" s="250"/>
      <c r="C57" s="327" t="s">
        <v>832</v>
      </c>
      <c r="D57" s="327" t="s">
        <v>822</v>
      </c>
      <c r="E57" s="328">
        <v>266</v>
      </c>
      <c r="F57" s="331">
        <v>1370.9556</v>
      </c>
      <c r="G57" s="332"/>
    </row>
    <row r="58" spans="2:7" s="249" customFormat="1" ht="11.25" x14ac:dyDescent="0.2">
      <c r="B58" s="250"/>
      <c r="C58" s="327" t="s">
        <v>832</v>
      </c>
      <c r="D58" s="327" t="s">
        <v>827</v>
      </c>
      <c r="E58" s="328">
        <v>2</v>
      </c>
      <c r="F58" s="331">
        <v>11.065949999999999</v>
      </c>
      <c r="G58" s="332"/>
    </row>
    <row r="59" spans="2:7" s="249" customFormat="1" ht="11.25" x14ac:dyDescent="0.2">
      <c r="B59" s="250"/>
      <c r="C59" s="327" t="s">
        <v>919</v>
      </c>
      <c r="D59" s="327" t="s">
        <v>822</v>
      </c>
      <c r="E59" s="328">
        <v>2</v>
      </c>
      <c r="F59" s="331">
        <v>19.844999999999999</v>
      </c>
      <c r="G59" s="332"/>
    </row>
    <row r="60" spans="2:7" s="249" customFormat="1" ht="11.25" x14ac:dyDescent="0.2">
      <c r="B60" s="250"/>
      <c r="C60" s="327" t="s">
        <v>833</v>
      </c>
      <c r="D60" s="327" t="s">
        <v>822</v>
      </c>
      <c r="E60" s="328">
        <v>2</v>
      </c>
      <c r="F60" s="331">
        <v>8.4861000000000004</v>
      </c>
      <c r="G60" s="332"/>
    </row>
    <row r="61" spans="2:7" s="249" customFormat="1" ht="11.25" x14ac:dyDescent="0.2">
      <c r="B61" s="250"/>
      <c r="C61" s="327" t="s">
        <v>920</v>
      </c>
      <c r="D61" s="327" t="s">
        <v>822</v>
      </c>
      <c r="E61" s="328">
        <v>2</v>
      </c>
      <c r="F61" s="331">
        <v>22.875299999999999</v>
      </c>
      <c r="G61" s="332"/>
    </row>
    <row r="62" spans="2:7" s="249" customFormat="1" ht="11.25" x14ac:dyDescent="0.2">
      <c r="B62" s="250"/>
      <c r="C62" s="327" t="s">
        <v>921</v>
      </c>
      <c r="D62" s="327" t="s">
        <v>824</v>
      </c>
      <c r="E62" s="328">
        <v>1</v>
      </c>
      <c r="F62" s="331">
        <v>2.46645</v>
      </c>
      <c r="G62" s="332"/>
    </row>
    <row r="63" spans="2:7" s="249" customFormat="1" ht="11.25" x14ac:dyDescent="0.2">
      <c r="B63" s="250"/>
      <c r="C63" s="327" t="s">
        <v>921</v>
      </c>
      <c r="D63" s="327" t="s">
        <v>822</v>
      </c>
      <c r="E63" s="328">
        <v>1</v>
      </c>
      <c r="F63" s="331">
        <v>10.048499999999999</v>
      </c>
      <c r="G63" s="332"/>
    </row>
    <row r="64" spans="2:7" s="249" customFormat="1" ht="11.25" x14ac:dyDescent="0.2">
      <c r="B64" s="250"/>
      <c r="C64" s="327" t="s">
        <v>822</v>
      </c>
      <c r="D64" s="327" t="s">
        <v>821</v>
      </c>
      <c r="E64" s="328">
        <v>101</v>
      </c>
      <c r="F64" s="331">
        <v>767.96370000000002</v>
      </c>
      <c r="G64" s="332"/>
    </row>
    <row r="65" spans="2:7" s="249" customFormat="1" ht="11.25" x14ac:dyDescent="0.2">
      <c r="B65" s="250"/>
      <c r="C65" s="327" t="s">
        <v>822</v>
      </c>
      <c r="D65" s="327" t="s">
        <v>823</v>
      </c>
      <c r="E65" s="328">
        <v>2</v>
      </c>
      <c r="F65" s="331">
        <v>21.832650000000001</v>
      </c>
      <c r="G65" s="332"/>
    </row>
    <row r="66" spans="2:7" s="249" customFormat="1" ht="11.25" x14ac:dyDescent="0.2">
      <c r="B66" s="250"/>
      <c r="C66" s="327" t="s">
        <v>822</v>
      </c>
      <c r="D66" s="327" t="s">
        <v>904</v>
      </c>
      <c r="E66" s="328">
        <v>59</v>
      </c>
      <c r="F66" s="331">
        <v>461.01510000000002</v>
      </c>
      <c r="G66" s="332"/>
    </row>
    <row r="67" spans="2:7" s="249" customFormat="1" ht="11.25" x14ac:dyDescent="0.2">
      <c r="B67" s="250"/>
      <c r="C67" s="327" t="s">
        <v>822</v>
      </c>
      <c r="D67" s="327" t="s">
        <v>825</v>
      </c>
      <c r="E67" s="328">
        <v>225</v>
      </c>
      <c r="F67" s="331">
        <v>2367.1808999999998</v>
      </c>
      <c r="G67" s="332"/>
    </row>
    <row r="68" spans="2:7" s="249" customFormat="1" ht="11.25" x14ac:dyDescent="0.2">
      <c r="B68" s="250"/>
      <c r="C68" s="327" t="s">
        <v>822</v>
      </c>
      <c r="D68" s="327" t="s">
        <v>903</v>
      </c>
      <c r="E68" s="328">
        <v>198</v>
      </c>
      <c r="F68" s="331">
        <v>2678.93325</v>
      </c>
      <c r="G68" s="332"/>
    </row>
    <row r="69" spans="2:7" s="249" customFormat="1" ht="11.25" x14ac:dyDescent="0.2">
      <c r="B69" s="250"/>
      <c r="C69" s="327" t="s">
        <v>822</v>
      </c>
      <c r="D69" s="327" t="s">
        <v>908</v>
      </c>
      <c r="E69" s="328">
        <v>1</v>
      </c>
      <c r="F69" s="331">
        <v>7.6072499999999996</v>
      </c>
      <c r="G69" s="332"/>
    </row>
    <row r="70" spans="2:7" s="249" customFormat="1" ht="11.25" x14ac:dyDescent="0.2">
      <c r="B70" s="250"/>
      <c r="C70" s="327" t="s">
        <v>822</v>
      </c>
      <c r="D70" s="327" t="s">
        <v>907</v>
      </c>
      <c r="E70" s="328">
        <v>2</v>
      </c>
      <c r="F70" s="331">
        <v>14.335649999999999</v>
      </c>
      <c r="G70" s="332"/>
    </row>
    <row r="71" spans="2:7" s="249" customFormat="1" ht="11.25" x14ac:dyDescent="0.2">
      <c r="B71" s="250"/>
      <c r="C71" s="327" t="s">
        <v>822</v>
      </c>
      <c r="D71" s="327" t="s">
        <v>906</v>
      </c>
      <c r="E71" s="328">
        <v>2</v>
      </c>
      <c r="F71" s="331">
        <v>8.4766499999999994</v>
      </c>
      <c r="G71" s="332"/>
    </row>
    <row r="72" spans="2:7" s="249" customFormat="1" ht="11.25" x14ac:dyDescent="0.2">
      <c r="B72" s="250"/>
      <c r="C72" s="327" t="s">
        <v>822</v>
      </c>
      <c r="D72" s="327" t="s">
        <v>829</v>
      </c>
      <c r="E72" s="328">
        <v>1</v>
      </c>
      <c r="F72" s="331">
        <v>17.205299999999998</v>
      </c>
      <c r="G72" s="332"/>
    </row>
    <row r="73" spans="2:7" s="249" customFormat="1" ht="11.25" x14ac:dyDescent="0.2">
      <c r="B73" s="250"/>
      <c r="C73" s="327" t="s">
        <v>822</v>
      </c>
      <c r="D73" s="327" t="s">
        <v>909</v>
      </c>
      <c r="E73" s="328">
        <v>4</v>
      </c>
      <c r="F73" s="331">
        <v>62.325900000000004</v>
      </c>
      <c r="G73" s="332"/>
    </row>
    <row r="74" spans="2:7" s="249" customFormat="1" ht="11.25" x14ac:dyDescent="0.2">
      <c r="B74" s="250"/>
      <c r="C74" s="327" t="s">
        <v>822</v>
      </c>
      <c r="D74" s="327" t="s">
        <v>912</v>
      </c>
      <c r="E74" s="328">
        <v>2</v>
      </c>
      <c r="F74" s="331">
        <v>18.544049999999999</v>
      </c>
      <c r="G74" s="332"/>
    </row>
    <row r="75" spans="2:7" s="249" customFormat="1" ht="11.25" x14ac:dyDescent="0.2">
      <c r="B75" s="250"/>
      <c r="C75" s="327" t="s">
        <v>822</v>
      </c>
      <c r="D75" s="327" t="s">
        <v>910</v>
      </c>
      <c r="E75" s="328">
        <v>1</v>
      </c>
      <c r="F75" s="331">
        <v>5.39595</v>
      </c>
      <c r="G75" s="332"/>
    </row>
    <row r="76" spans="2:7" s="249" customFormat="1" ht="11.25" x14ac:dyDescent="0.2">
      <c r="B76" s="250"/>
      <c r="C76" s="327" t="s">
        <v>822</v>
      </c>
      <c r="D76" s="327" t="s">
        <v>913</v>
      </c>
      <c r="E76" s="328">
        <v>24</v>
      </c>
      <c r="F76" s="331">
        <v>139.43475000000001</v>
      </c>
      <c r="G76" s="332"/>
    </row>
    <row r="77" spans="2:7" s="249" customFormat="1" ht="11.25" x14ac:dyDescent="0.2">
      <c r="B77" s="250"/>
      <c r="C77" s="327" t="s">
        <v>822</v>
      </c>
      <c r="D77" s="327" t="s">
        <v>915</v>
      </c>
      <c r="E77" s="328">
        <v>2</v>
      </c>
      <c r="F77" s="331">
        <v>2.5231500000000002</v>
      </c>
      <c r="G77" s="332"/>
    </row>
    <row r="78" spans="2:7" s="249" customFormat="1" ht="11.25" x14ac:dyDescent="0.2">
      <c r="B78" s="250"/>
      <c r="C78" s="327" t="s">
        <v>822</v>
      </c>
      <c r="D78" s="327" t="s">
        <v>911</v>
      </c>
      <c r="E78" s="328">
        <v>1</v>
      </c>
      <c r="F78" s="331">
        <v>10.12725</v>
      </c>
      <c r="G78" s="332"/>
    </row>
    <row r="79" spans="2:7" s="249" customFormat="1" ht="11.25" x14ac:dyDescent="0.2">
      <c r="B79" s="250"/>
      <c r="C79" s="327" t="s">
        <v>822</v>
      </c>
      <c r="D79" s="327" t="s">
        <v>830</v>
      </c>
      <c r="E79" s="328">
        <v>8</v>
      </c>
      <c r="F79" s="331">
        <v>123.72885000000001</v>
      </c>
      <c r="G79" s="332"/>
    </row>
    <row r="80" spans="2:7" s="249" customFormat="1" ht="11.25" x14ac:dyDescent="0.2">
      <c r="B80" s="250"/>
      <c r="C80" s="327" t="s">
        <v>822</v>
      </c>
      <c r="D80" s="327" t="s">
        <v>922</v>
      </c>
      <c r="E80" s="328">
        <v>22</v>
      </c>
      <c r="F80" s="331">
        <v>111.6801</v>
      </c>
      <c r="G80" s="332"/>
    </row>
    <row r="81" spans="2:7" s="249" customFormat="1" ht="11.25" x14ac:dyDescent="0.2">
      <c r="B81" s="250"/>
      <c r="C81" s="327" t="s">
        <v>822</v>
      </c>
      <c r="D81" s="327" t="s">
        <v>923</v>
      </c>
      <c r="E81" s="328">
        <v>216</v>
      </c>
      <c r="F81" s="331">
        <v>1817.4838500000001</v>
      </c>
      <c r="G81" s="332"/>
    </row>
    <row r="82" spans="2:7" s="249" customFormat="1" ht="11.25" x14ac:dyDescent="0.2">
      <c r="B82" s="250"/>
      <c r="C82" s="327" t="s">
        <v>822</v>
      </c>
      <c r="D82" s="327" t="s">
        <v>917</v>
      </c>
      <c r="E82" s="328">
        <v>1</v>
      </c>
      <c r="F82" s="331">
        <v>9.355500000000001</v>
      </c>
      <c r="G82" s="332"/>
    </row>
    <row r="83" spans="2:7" s="249" customFormat="1" ht="11.25" x14ac:dyDescent="0.2">
      <c r="B83" s="250"/>
      <c r="C83" s="327" t="s">
        <v>822</v>
      </c>
      <c r="D83" s="327" t="s">
        <v>831</v>
      </c>
      <c r="E83" s="328">
        <v>1</v>
      </c>
      <c r="F83" s="331">
        <v>5.04</v>
      </c>
      <c r="G83" s="332"/>
    </row>
    <row r="84" spans="2:7" s="249" customFormat="1" ht="11.25" x14ac:dyDescent="0.2">
      <c r="B84" s="250"/>
      <c r="C84" s="327" t="s">
        <v>822</v>
      </c>
      <c r="D84" s="327" t="s">
        <v>826</v>
      </c>
      <c r="E84" s="328">
        <v>4</v>
      </c>
      <c r="F84" s="331">
        <v>19.199249999999999</v>
      </c>
      <c r="G84" s="332"/>
    </row>
    <row r="85" spans="2:7" s="249" customFormat="1" ht="11.25" x14ac:dyDescent="0.2">
      <c r="B85" s="250"/>
      <c r="C85" s="327" t="s">
        <v>822</v>
      </c>
      <c r="D85" s="327" t="s">
        <v>827</v>
      </c>
      <c r="E85" s="328">
        <v>187</v>
      </c>
      <c r="F85" s="331">
        <v>1215.54405</v>
      </c>
      <c r="G85" s="332"/>
    </row>
    <row r="86" spans="2:7" s="249" customFormat="1" ht="11.25" x14ac:dyDescent="0.2">
      <c r="B86" s="250"/>
      <c r="C86" s="327" t="s">
        <v>822</v>
      </c>
      <c r="D86" s="327" t="s">
        <v>828</v>
      </c>
      <c r="E86" s="328">
        <v>412</v>
      </c>
      <c r="F86" s="331">
        <v>1913.5179000000001</v>
      </c>
      <c r="G86" s="332"/>
    </row>
    <row r="87" spans="2:7" s="249" customFormat="1" ht="11.25" x14ac:dyDescent="0.2">
      <c r="B87" s="250"/>
      <c r="C87" s="327" t="s">
        <v>822</v>
      </c>
      <c r="D87" s="327" t="s">
        <v>832</v>
      </c>
      <c r="E87" s="328">
        <v>261</v>
      </c>
      <c r="F87" s="331">
        <v>1450.6695</v>
      </c>
      <c r="G87" s="332"/>
    </row>
    <row r="88" spans="2:7" s="249" customFormat="1" ht="11.25" x14ac:dyDescent="0.2">
      <c r="B88" s="250"/>
      <c r="C88" s="327" t="s">
        <v>822</v>
      </c>
      <c r="D88" s="327" t="s">
        <v>822</v>
      </c>
      <c r="E88" s="328">
        <v>2</v>
      </c>
      <c r="F88" s="331">
        <v>9.7807499999999994</v>
      </c>
      <c r="G88" s="332"/>
    </row>
    <row r="89" spans="2:7" s="249" customFormat="1" ht="11.25" x14ac:dyDescent="0.2">
      <c r="B89" s="250"/>
      <c r="C89" s="327" t="s">
        <v>822</v>
      </c>
      <c r="D89" s="327" t="s">
        <v>919</v>
      </c>
      <c r="E89" s="328">
        <v>2</v>
      </c>
      <c r="F89" s="331">
        <v>23.436</v>
      </c>
      <c r="G89" s="332"/>
    </row>
    <row r="90" spans="2:7" s="249" customFormat="1" ht="11.25" x14ac:dyDescent="0.2">
      <c r="B90" s="250"/>
      <c r="C90" s="327" t="s">
        <v>822</v>
      </c>
      <c r="D90" s="327" t="s">
        <v>924</v>
      </c>
      <c r="E90" s="328">
        <v>2</v>
      </c>
      <c r="F90" s="331">
        <v>8.363249999999999</v>
      </c>
      <c r="G90" s="332"/>
    </row>
    <row r="91" spans="2:7" s="249" customFormat="1" ht="11.25" x14ac:dyDescent="0.2">
      <c r="B91" s="250"/>
      <c r="C91" s="327" t="s">
        <v>822</v>
      </c>
      <c r="D91" s="327" t="s">
        <v>921</v>
      </c>
      <c r="E91" s="328">
        <v>2</v>
      </c>
      <c r="F91" s="331">
        <v>15.050699999999999</v>
      </c>
      <c r="G91" s="332"/>
    </row>
    <row r="92" spans="2:7" s="249" customFormat="1" ht="11.25" x14ac:dyDescent="0.2">
      <c r="B92" s="250"/>
      <c r="C92" s="327" t="s">
        <v>822</v>
      </c>
      <c r="D92" s="327" t="s">
        <v>920</v>
      </c>
      <c r="E92" s="328">
        <v>2</v>
      </c>
      <c r="F92" s="331">
        <v>25.886699999999998</v>
      </c>
      <c r="G92" s="332"/>
    </row>
    <row r="93" spans="2:7" s="251" customFormat="1" ht="11.25" x14ac:dyDescent="0.2">
      <c r="B93" s="250"/>
      <c r="C93" s="291" t="s">
        <v>719</v>
      </c>
      <c r="D93" s="292" t="s">
        <v>719</v>
      </c>
      <c r="E93" s="293" t="s">
        <v>719</v>
      </c>
      <c r="F93" s="293" t="s">
        <v>719</v>
      </c>
    </row>
    <row r="94" spans="2:7" x14ac:dyDescent="0.2">
      <c r="C94" s="252"/>
      <c r="D94" s="252"/>
      <c r="E94" s="254"/>
      <c r="F94" s="254"/>
    </row>
    <row r="95" spans="2:7" s="107" customFormat="1" ht="15.75" x14ac:dyDescent="0.2">
      <c r="B95" s="253"/>
      <c r="C95" s="257" t="s">
        <v>642</v>
      </c>
      <c r="D95" s="257"/>
      <c r="E95" s="257"/>
      <c r="F95" s="257"/>
    </row>
    <row r="96" spans="2:7" s="248" customFormat="1" ht="27" customHeight="1" x14ac:dyDescent="0.2">
      <c r="C96" s="258"/>
      <c r="D96" s="259"/>
      <c r="E96" s="318" t="s">
        <v>720</v>
      </c>
      <c r="F96" s="285" t="s">
        <v>791</v>
      </c>
    </row>
    <row r="97" spans="3:6" x14ac:dyDescent="0.2">
      <c r="C97" s="255" t="s">
        <v>721</v>
      </c>
      <c r="D97" s="256"/>
      <c r="E97" s="317">
        <v>3545</v>
      </c>
      <c r="F97" s="329">
        <v>26058.157999999999</v>
      </c>
    </row>
    <row r="98" spans="3:6" ht="26.25" customHeight="1" x14ac:dyDescent="0.2">
      <c r="C98" s="485" t="s">
        <v>713</v>
      </c>
      <c r="D98" s="486"/>
      <c r="E98" s="317">
        <v>3545</v>
      </c>
      <c r="F98" s="329">
        <v>26058.157999999999</v>
      </c>
    </row>
    <row r="99" spans="3:6" x14ac:dyDescent="0.2">
      <c r="E99" s="317"/>
    </row>
  </sheetData>
  <sheetProtection formatRows="0" insertRows="0"/>
  <mergeCells count="7">
    <mergeCell ref="C98:D98"/>
    <mergeCell ref="C12:D12"/>
    <mergeCell ref="E12:E13"/>
    <mergeCell ref="B2:G2"/>
    <mergeCell ref="C10:G10"/>
    <mergeCell ref="C11:G11"/>
    <mergeCell ref="C6:G6"/>
  </mergeCells>
  <phoneticPr fontId="8" type="noConversion"/>
  <pageMargins left="0.78740157480314965" right="0.78740157480314965" top="0.78740157480314965" bottom="0.78740157480314965" header="0.39370078740157483" footer="0.39370078740157483"/>
  <pageSetup paperSize="9" scale="95" fitToHeight="3" orientation="portrait"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80" r:id="rId4" name="Group Box 4">
              <controlPr defaultSize="0" autoFill="0" autoPict="0">
                <anchor moveWithCells="1" sizeWithCells="1">
                  <from>
                    <xdr:col>2</xdr:col>
                    <xdr:colOff>9525</xdr:colOff>
                    <xdr:row>6</xdr:row>
                    <xdr:rowOff>0</xdr:rowOff>
                  </from>
                  <to>
                    <xdr:col>3</xdr:col>
                    <xdr:colOff>1152525</xdr:colOff>
                    <xdr:row>8</xdr:row>
                    <xdr:rowOff>9525</xdr:rowOff>
                  </to>
                </anchor>
              </controlPr>
            </control>
          </mc:Choice>
        </mc:AlternateContent>
        <mc:AlternateContent xmlns:mc="http://schemas.openxmlformats.org/markup-compatibility/2006">
          <mc:Choice Requires="x14">
            <control shapeId="24581" r:id="rId5" name="Option Button 5">
              <controlPr defaultSize="0" autoFill="0" autoLine="0" autoPict="0">
                <anchor moveWithCells="1" sizeWithCells="1">
                  <from>
                    <xdr:col>2</xdr:col>
                    <xdr:colOff>133350</xdr:colOff>
                    <xdr:row>6</xdr:row>
                    <xdr:rowOff>57150</xdr:rowOff>
                  </from>
                  <to>
                    <xdr:col>3</xdr:col>
                    <xdr:colOff>0</xdr:colOff>
                    <xdr:row>7</xdr:row>
                    <xdr:rowOff>114300</xdr:rowOff>
                  </to>
                </anchor>
              </controlPr>
            </control>
          </mc:Choice>
        </mc:AlternateContent>
        <mc:AlternateContent xmlns:mc="http://schemas.openxmlformats.org/markup-compatibility/2006">
          <mc:Choice Requires="x14">
            <control shapeId="24582" r:id="rId6" name="Option Button 6">
              <controlPr defaultSize="0" autoFill="0" autoLine="0" autoPict="0">
                <anchor moveWithCells="1" sizeWithCells="1">
                  <from>
                    <xdr:col>3</xdr:col>
                    <xdr:colOff>0</xdr:colOff>
                    <xdr:row>6</xdr:row>
                    <xdr:rowOff>57150</xdr:rowOff>
                  </from>
                  <to>
                    <xdr:col>3</xdr:col>
                    <xdr:colOff>771525</xdr:colOff>
                    <xdr:row>7</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2:E277"/>
  <sheetViews>
    <sheetView workbookViewId="0">
      <selection activeCell="I2" sqref="I2"/>
    </sheetView>
  </sheetViews>
  <sheetFormatPr defaultRowHeight="12.75" x14ac:dyDescent="0.2"/>
  <cols>
    <col min="1" max="1" width="23.140625" style="106" customWidth="1"/>
    <col min="2" max="2" width="9.140625" style="106"/>
    <col min="3" max="3" width="94.85546875" style="106" bestFit="1" customWidth="1"/>
    <col min="4" max="16384" width="9.140625" style="106"/>
  </cols>
  <sheetData>
    <row r="2" spans="1:5" ht="26.25" x14ac:dyDescent="0.4">
      <c r="A2" s="268" t="s">
        <v>40</v>
      </c>
    </row>
    <row r="4" spans="1:5" x14ac:dyDescent="0.2">
      <c r="A4" s="269" t="s">
        <v>522</v>
      </c>
      <c r="C4" s="269" t="s">
        <v>501</v>
      </c>
      <c r="E4" s="269" t="s">
        <v>524</v>
      </c>
    </row>
    <row r="5" spans="1:5" x14ac:dyDescent="0.2">
      <c r="A5" s="294" t="s">
        <v>202</v>
      </c>
      <c r="C5" s="294" t="s">
        <v>202</v>
      </c>
      <c r="E5" s="294" t="s">
        <v>202</v>
      </c>
    </row>
    <row r="6" spans="1:5" x14ac:dyDescent="0.2">
      <c r="A6" s="294" t="s">
        <v>658</v>
      </c>
      <c r="C6" s="294"/>
      <c r="E6" s="294" t="s">
        <v>401</v>
      </c>
    </row>
    <row r="7" spans="1:5" x14ac:dyDescent="0.2">
      <c r="A7" s="294" t="s">
        <v>659</v>
      </c>
      <c r="C7" s="294" t="s">
        <v>398</v>
      </c>
      <c r="E7" s="294" t="s">
        <v>402</v>
      </c>
    </row>
    <row r="8" spans="1:5" x14ac:dyDescent="0.2">
      <c r="A8" s="294" t="s">
        <v>660</v>
      </c>
      <c r="C8" s="294" t="s">
        <v>770</v>
      </c>
    </row>
    <row r="9" spans="1:5" x14ac:dyDescent="0.2">
      <c r="A9" s="294" t="s">
        <v>661</v>
      </c>
      <c r="C9" s="294" t="s">
        <v>399</v>
      </c>
    </row>
    <row r="10" spans="1:5" x14ac:dyDescent="0.2">
      <c r="A10" s="294" t="s">
        <v>662</v>
      </c>
      <c r="C10" s="294" t="s">
        <v>400</v>
      </c>
      <c r="E10" s="271" t="s">
        <v>531</v>
      </c>
    </row>
    <row r="11" spans="1:5" x14ac:dyDescent="0.2">
      <c r="A11" s="294" t="s">
        <v>663</v>
      </c>
      <c r="C11" s="294" t="s">
        <v>769</v>
      </c>
      <c r="E11" s="294" t="s">
        <v>202</v>
      </c>
    </row>
    <row r="12" spans="1:5" x14ac:dyDescent="0.2">
      <c r="A12" s="294" t="s">
        <v>664</v>
      </c>
      <c r="C12" s="270"/>
      <c r="E12" s="294" t="s">
        <v>403</v>
      </c>
    </row>
    <row r="13" spans="1:5" x14ac:dyDescent="0.2">
      <c r="A13" s="294" t="s">
        <v>665</v>
      </c>
      <c r="C13" s="270"/>
      <c r="E13" s="294" t="s">
        <v>404</v>
      </c>
    </row>
    <row r="14" spans="1:5" x14ac:dyDescent="0.2">
      <c r="A14" s="294" t="s">
        <v>666</v>
      </c>
      <c r="C14" s="270"/>
      <c r="E14" s="294" t="s">
        <v>405</v>
      </c>
    </row>
    <row r="15" spans="1:5" x14ac:dyDescent="0.2">
      <c r="A15" s="294" t="s">
        <v>667</v>
      </c>
      <c r="C15" s="270"/>
    </row>
    <row r="16" spans="1:5" x14ac:dyDescent="0.2">
      <c r="A16" s="294" t="s">
        <v>668</v>
      </c>
      <c r="C16" s="270"/>
    </row>
    <row r="17" spans="1:5" x14ac:dyDescent="0.2">
      <c r="A17" s="294" t="s">
        <v>669</v>
      </c>
      <c r="C17" s="270"/>
      <c r="E17" s="271" t="s">
        <v>546</v>
      </c>
    </row>
    <row r="18" spans="1:5" x14ac:dyDescent="0.2">
      <c r="A18" s="294" t="s">
        <v>284</v>
      </c>
      <c r="C18" s="270"/>
      <c r="E18" s="294" t="s">
        <v>202</v>
      </c>
    </row>
    <row r="19" spans="1:5" x14ac:dyDescent="0.2">
      <c r="A19" s="294" t="s">
        <v>670</v>
      </c>
      <c r="C19" s="270"/>
      <c r="E19" s="294" t="s">
        <v>57</v>
      </c>
    </row>
    <row r="20" spans="1:5" x14ac:dyDescent="0.2">
      <c r="A20" s="294" t="s">
        <v>671</v>
      </c>
      <c r="C20" s="270"/>
      <c r="E20" s="294" t="s">
        <v>58</v>
      </c>
    </row>
    <row r="21" spans="1:5" x14ac:dyDescent="0.2">
      <c r="A21" s="294" t="s">
        <v>672</v>
      </c>
      <c r="C21" s="270"/>
    </row>
    <row r="22" spans="1:5" x14ac:dyDescent="0.2">
      <c r="A22" s="294" t="s">
        <v>305</v>
      </c>
      <c r="C22" s="270"/>
    </row>
    <row r="23" spans="1:5" x14ac:dyDescent="0.2">
      <c r="A23" s="294" t="s">
        <v>673</v>
      </c>
      <c r="C23" s="270"/>
      <c r="E23" s="271" t="s">
        <v>511</v>
      </c>
    </row>
    <row r="24" spans="1:5" x14ac:dyDescent="0.2">
      <c r="A24" s="294" t="s">
        <v>674</v>
      </c>
      <c r="C24" s="270"/>
      <c r="E24" s="294" t="s">
        <v>202</v>
      </c>
    </row>
    <row r="25" spans="1:5" x14ac:dyDescent="0.2">
      <c r="A25" s="294" t="s">
        <v>732</v>
      </c>
      <c r="C25" s="270"/>
      <c r="E25" s="294"/>
    </row>
    <row r="26" spans="1:5" x14ac:dyDescent="0.2">
      <c r="A26" s="294" t="s">
        <v>675</v>
      </c>
      <c r="C26" s="270"/>
      <c r="E26" s="294" t="s">
        <v>406</v>
      </c>
    </row>
    <row r="27" spans="1:5" x14ac:dyDescent="0.2">
      <c r="A27" s="294" t="s">
        <v>335</v>
      </c>
      <c r="C27" s="270"/>
      <c r="E27" s="294" t="s">
        <v>407</v>
      </c>
    </row>
    <row r="28" spans="1:5" x14ac:dyDescent="0.2">
      <c r="A28" s="294" t="s">
        <v>677</v>
      </c>
      <c r="C28" s="270"/>
      <c r="E28" s="294" t="s">
        <v>408</v>
      </c>
    </row>
    <row r="29" spans="1:5" x14ac:dyDescent="0.2">
      <c r="A29" s="294" t="s">
        <v>678</v>
      </c>
      <c r="C29" s="270"/>
      <c r="E29" s="294" t="s">
        <v>409</v>
      </c>
    </row>
    <row r="30" spans="1:5" x14ac:dyDescent="0.2">
      <c r="A30" s="294" t="s">
        <v>679</v>
      </c>
      <c r="C30" s="270"/>
      <c r="E30" s="294" t="s">
        <v>410</v>
      </c>
    </row>
    <row r="31" spans="1:5" x14ac:dyDescent="0.2">
      <c r="A31" s="294" t="s">
        <v>680</v>
      </c>
      <c r="C31" s="270"/>
      <c r="E31" s="294"/>
    </row>
    <row r="32" spans="1:5" x14ac:dyDescent="0.2">
      <c r="A32" s="294" t="s">
        <v>681</v>
      </c>
      <c r="C32" s="270"/>
    </row>
    <row r="33" spans="1:5" x14ac:dyDescent="0.2">
      <c r="A33" s="294" t="s">
        <v>682</v>
      </c>
      <c r="E33" s="271" t="s">
        <v>746</v>
      </c>
    </row>
    <row r="34" spans="1:5" x14ac:dyDescent="0.2">
      <c r="A34" s="294" t="s">
        <v>683</v>
      </c>
      <c r="E34" s="272" t="s">
        <v>202</v>
      </c>
    </row>
    <row r="35" spans="1:5" x14ac:dyDescent="0.2">
      <c r="A35" s="294" t="s">
        <v>684</v>
      </c>
      <c r="C35" s="269" t="s">
        <v>523</v>
      </c>
      <c r="E35" s="272"/>
    </row>
    <row r="36" spans="1:5" x14ac:dyDescent="0.2">
      <c r="C36" s="274" t="s">
        <v>202</v>
      </c>
      <c r="E36" s="294" t="s">
        <v>411</v>
      </c>
    </row>
    <row r="37" spans="1:5" x14ac:dyDescent="0.2">
      <c r="C37" s="274"/>
      <c r="E37" s="294" t="s">
        <v>412</v>
      </c>
    </row>
    <row r="38" spans="1:5" x14ac:dyDescent="0.2">
      <c r="A38" s="273" t="s">
        <v>753</v>
      </c>
      <c r="C38" s="274" t="s">
        <v>525</v>
      </c>
      <c r="E38" s="294" t="s">
        <v>413</v>
      </c>
    </row>
    <row r="39" spans="1:5" x14ac:dyDescent="0.2">
      <c r="A39" s="294" t="s">
        <v>202</v>
      </c>
      <c r="C39" s="274" t="s">
        <v>526</v>
      </c>
    </row>
    <row r="40" spans="1:5" x14ac:dyDescent="0.2">
      <c r="A40" s="294"/>
      <c r="C40" s="274" t="s">
        <v>528</v>
      </c>
      <c r="E40" s="271" t="s">
        <v>508</v>
      </c>
    </row>
    <row r="41" spans="1:5" x14ac:dyDescent="0.2">
      <c r="A41" s="294" t="s">
        <v>203</v>
      </c>
      <c r="C41" s="274" t="s">
        <v>530</v>
      </c>
      <c r="E41" s="294" t="s">
        <v>202</v>
      </c>
    </row>
    <row r="42" spans="1:5" x14ac:dyDescent="0.2">
      <c r="A42" s="294" t="s">
        <v>204</v>
      </c>
      <c r="C42" s="274" t="s">
        <v>533</v>
      </c>
      <c r="E42" s="294" t="s">
        <v>396</v>
      </c>
    </row>
    <row r="43" spans="1:5" x14ac:dyDescent="0.2">
      <c r="A43" s="294" t="s">
        <v>205</v>
      </c>
      <c r="C43" s="274" t="s">
        <v>535</v>
      </c>
      <c r="E43" s="294" t="s">
        <v>397</v>
      </c>
    </row>
    <row r="44" spans="1:5" x14ac:dyDescent="0.2">
      <c r="A44" s="294" t="s">
        <v>206</v>
      </c>
      <c r="C44" s="274" t="s">
        <v>537</v>
      </c>
    </row>
    <row r="45" spans="1:5" x14ac:dyDescent="0.2">
      <c r="A45" s="294" t="s">
        <v>207</v>
      </c>
      <c r="C45" s="274" t="s">
        <v>539</v>
      </c>
      <c r="E45" s="271" t="s">
        <v>509</v>
      </c>
    </row>
    <row r="46" spans="1:5" x14ac:dyDescent="0.2">
      <c r="A46" s="294" t="s">
        <v>208</v>
      </c>
      <c r="C46" s="274" t="s">
        <v>541</v>
      </c>
      <c r="E46" s="294" t="s">
        <v>202</v>
      </c>
    </row>
    <row r="47" spans="1:5" x14ac:dyDescent="0.2">
      <c r="A47" s="294" t="s">
        <v>23</v>
      </c>
      <c r="C47" s="274" t="s">
        <v>543</v>
      </c>
      <c r="E47" s="294" t="s">
        <v>414</v>
      </c>
    </row>
    <row r="48" spans="1:5" x14ac:dyDescent="0.2">
      <c r="A48" s="294" t="s">
        <v>209</v>
      </c>
      <c r="C48" s="274" t="s">
        <v>545</v>
      </c>
      <c r="E48" s="294" t="s">
        <v>415</v>
      </c>
    </row>
    <row r="49" spans="1:5" x14ac:dyDescent="0.2">
      <c r="A49" s="294" t="s">
        <v>210</v>
      </c>
      <c r="C49" s="274" t="s">
        <v>548</v>
      </c>
      <c r="E49" s="273"/>
    </row>
    <row r="50" spans="1:5" x14ac:dyDescent="0.2">
      <c r="A50" s="294" t="s">
        <v>28</v>
      </c>
      <c r="C50" s="274" t="s">
        <v>550</v>
      </c>
      <c r="E50" s="269" t="s">
        <v>26</v>
      </c>
    </row>
    <row r="51" spans="1:5" x14ac:dyDescent="0.2">
      <c r="A51" s="294" t="s">
        <v>211</v>
      </c>
      <c r="C51" s="274" t="s">
        <v>552</v>
      </c>
      <c r="E51" s="270"/>
    </row>
    <row r="52" spans="1:5" x14ac:dyDescent="0.2">
      <c r="A52" s="294" t="s">
        <v>32</v>
      </c>
      <c r="C52" s="274" t="s">
        <v>723</v>
      </c>
      <c r="E52" s="275" t="s">
        <v>502</v>
      </c>
    </row>
    <row r="53" spans="1:5" x14ac:dyDescent="0.2">
      <c r="A53" s="294" t="s">
        <v>212</v>
      </c>
      <c r="C53" s="274" t="s">
        <v>725</v>
      </c>
      <c r="E53" s="275" t="s">
        <v>503</v>
      </c>
    </row>
    <row r="54" spans="1:5" x14ac:dyDescent="0.2">
      <c r="A54" s="294" t="s">
        <v>658</v>
      </c>
      <c r="C54" s="274" t="s">
        <v>727</v>
      </c>
      <c r="E54" s="275" t="s">
        <v>504</v>
      </c>
    </row>
    <row r="55" spans="1:5" x14ac:dyDescent="0.2">
      <c r="A55" s="294" t="s">
        <v>213</v>
      </c>
      <c r="C55" s="274" t="s">
        <v>729</v>
      </c>
      <c r="E55" s="275" t="s">
        <v>505</v>
      </c>
    </row>
    <row r="56" spans="1:5" x14ac:dyDescent="0.2">
      <c r="A56" s="294" t="s">
        <v>214</v>
      </c>
      <c r="C56" s="274" t="s">
        <v>731</v>
      </c>
      <c r="E56" s="275" t="s">
        <v>506</v>
      </c>
    </row>
    <row r="57" spans="1:5" x14ac:dyDescent="0.2">
      <c r="A57" s="294" t="s">
        <v>215</v>
      </c>
      <c r="C57" s="274" t="s">
        <v>733</v>
      </c>
      <c r="E57" s="275" t="s">
        <v>35</v>
      </c>
    </row>
    <row r="58" spans="1:5" x14ac:dyDescent="0.2">
      <c r="A58" s="294" t="s">
        <v>216</v>
      </c>
      <c r="C58" s="274" t="s">
        <v>735</v>
      </c>
      <c r="E58" s="275" t="s">
        <v>37</v>
      </c>
    </row>
    <row r="59" spans="1:5" x14ac:dyDescent="0.2">
      <c r="A59" s="294" t="s">
        <v>217</v>
      </c>
      <c r="C59" s="274" t="s">
        <v>737</v>
      </c>
      <c r="E59" s="275" t="s">
        <v>54</v>
      </c>
    </row>
    <row r="60" spans="1:5" x14ac:dyDescent="0.2">
      <c r="A60" s="294" t="s">
        <v>218</v>
      </c>
      <c r="C60" s="274" t="s">
        <v>739</v>
      </c>
    </row>
    <row r="61" spans="1:5" x14ac:dyDescent="0.2">
      <c r="A61" s="294" t="s">
        <v>659</v>
      </c>
      <c r="C61" s="274" t="s">
        <v>741</v>
      </c>
      <c r="E61" s="271" t="s">
        <v>160</v>
      </c>
    </row>
    <row r="62" spans="1:5" x14ac:dyDescent="0.2">
      <c r="A62" s="294" t="s">
        <v>219</v>
      </c>
      <c r="C62" s="274" t="s">
        <v>743</v>
      </c>
      <c r="E62" s="294" t="s">
        <v>202</v>
      </c>
    </row>
    <row r="63" spans="1:5" x14ac:dyDescent="0.2">
      <c r="A63" s="294" t="s">
        <v>220</v>
      </c>
      <c r="C63" s="274" t="s">
        <v>745</v>
      </c>
      <c r="E63" s="294" t="s">
        <v>416</v>
      </c>
    </row>
    <row r="64" spans="1:5" x14ac:dyDescent="0.2">
      <c r="A64" s="294" t="s">
        <v>73</v>
      </c>
      <c r="C64" s="274" t="s">
        <v>748</v>
      </c>
      <c r="E64" s="294" t="s">
        <v>417</v>
      </c>
    </row>
    <row r="65" spans="1:5" x14ac:dyDescent="0.2">
      <c r="A65" s="294" t="s">
        <v>221</v>
      </c>
      <c r="C65" s="274" t="s">
        <v>750</v>
      </c>
      <c r="E65" s="294" t="s">
        <v>418</v>
      </c>
    </row>
    <row r="66" spans="1:5" x14ac:dyDescent="0.2">
      <c r="A66" s="294" t="s">
        <v>222</v>
      </c>
      <c r="C66" s="274" t="s">
        <v>751</v>
      </c>
    </row>
    <row r="67" spans="1:5" x14ac:dyDescent="0.2">
      <c r="A67" s="294" t="s">
        <v>223</v>
      </c>
      <c r="C67" s="274" t="s">
        <v>752</v>
      </c>
    </row>
    <row r="68" spans="1:5" x14ac:dyDescent="0.2">
      <c r="A68" s="294" t="s">
        <v>224</v>
      </c>
      <c r="C68" s="274" t="s">
        <v>754</v>
      </c>
      <c r="E68" s="271" t="s">
        <v>101</v>
      </c>
    </row>
    <row r="69" spans="1:5" x14ac:dyDescent="0.2">
      <c r="A69" s="294" t="s">
        <v>225</v>
      </c>
      <c r="C69" s="274" t="s">
        <v>755</v>
      </c>
      <c r="E69" s="270" t="s">
        <v>202</v>
      </c>
    </row>
    <row r="70" spans="1:5" x14ac:dyDescent="0.2">
      <c r="A70" s="294" t="s">
        <v>226</v>
      </c>
      <c r="C70" s="274" t="s">
        <v>757</v>
      </c>
      <c r="E70" s="270" t="s">
        <v>419</v>
      </c>
    </row>
    <row r="71" spans="1:5" x14ac:dyDescent="0.2">
      <c r="A71" s="295" t="s">
        <v>227</v>
      </c>
      <c r="C71" s="274" t="s">
        <v>758</v>
      </c>
      <c r="E71" s="270" t="s">
        <v>420</v>
      </c>
    </row>
    <row r="72" spans="1:5" x14ac:dyDescent="0.2">
      <c r="A72" s="294" t="s">
        <v>660</v>
      </c>
      <c r="C72" s="274" t="s">
        <v>18</v>
      </c>
    </row>
    <row r="73" spans="1:5" x14ac:dyDescent="0.2">
      <c r="A73" s="294" t="s">
        <v>228</v>
      </c>
      <c r="C73" s="274" t="s">
        <v>19</v>
      </c>
    </row>
    <row r="74" spans="1:5" x14ac:dyDescent="0.2">
      <c r="A74" s="294" t="s">
        <v>229</v>
      </c>
      <c r="C74" s="274" t="s">
        <v>20</v>
      </c>
      <c r="E74" s="271" t="s">
        <v>507</v>
      </c>
    </row>
    <row r="75" spans="1:5" x14ac:dyDescent="0.2">
      <c r="A75" s="294" t="s">
        <v>230</v>
      </c>
      <c r="C75" s="274" t="s">
        <v>21</v>
      </c>
      <c r="E75" s="294" t="s">
        <v>475</v>
      </c>
    </row>
    <row r="76" spans="1:5" x14ac:dyDescent="0.2">
      <c r="A76" s="294" t="s">
        <v>231</v>
      </c>
      <c r="C76" s="274" t="s">
        <v>30</v>
      </c>
      <c r="E76" s="294" t="s">
        <v>474</v>
      </c>
    </row>
    <row r="77" spans="1:5" x14ac:dyDescent="0.2">
      <c r="A77" s="294" t="s">
        <v>232</v>
      </c>
      <c r="C77" s="274" t="s">
        <v>22</v>
      </c>
    </row>
    <row r="78" spans="1:5" x14ac:dyDescent="0.2">
      <c r="A78" s="294" t="s">
        <v>233</v>
      </c>
      <c r="C78" s="274" t="s">
        <v>24</v>
      </c>
    </row>
    <row r="79" spans="1:5" x14ac:dyDescent="0.2">
      <c r="A79" s="294" t="s">
        <v>234</v>
      </c>
      <c r="C79" s="274" t="s">
        <v>25</v>
      </c>
      <c r="E79" s="269" t="s">
        <v>488</v>
      </c>
    </row>
    <row r="80" spans="1:5" x14ac:dyDescent="0.2">
      <c r="A80" s="294" t="s">
        <v>235</v>
      </c>
      <c r="C80" s="274" t="s">
        <v>27</v>
      </c>
      <c r="E80" s="294" t="s">
        <v>421</v>
      </c>
    </row>
    <row r="81" spans="1:5" x14ac:dyDescent="0.2">
      <c r="A81" s="294" t="s">
        <v>236</v>
      </c>
      <c r="C81" s="274" t="s">
        <v>29</v>
      </c>
      <c r="E81" s="294" t="s">
        <v>792</v>
      </c>
    </row>
    <row r="82" spans="1:5" x14ac:dyDescent="0.2">
      <c r="A82" s="294" t="s">
        <v>237</v>
      </c>
      <c r="C82" s="274" t="s">
        <v>31</v>
      </c>
    </row>
    <row r="83" spans="1:5" x14ac:dyDescent="0.2">
      <c r="A83" s="294" t="s">
        <v>238</v>
      </c>
      <c r="C83" s="274" t="s">
        <v>33</v>
      </c>
    </row>
    <row r="84" spans="1:5" x14ac:dyDescent="0.2">
      <c r="A84" s="294" t="s">
        <v>239</v>
      </c>
      <c r="C84" s="274" t="s">
        <v>34</v>
      </c>
      <c r="E84" s="269" t="s">
        <v>500</v>
      </c>
    </row>
    <row r="85" spans="1:5" x14ac:dyDescent="0.2">
      <c r="A85" s="296" t="s">
        <v>240</v>
      </c>
      <c r="C85" s="274" t="s">
        <v>36</v>
      </c>
      <c r="E85" s="270"/>
    </row>
    <row r="86" spans="1:5" x14ac:dyDescent="0.2">
      <c r="A86" s="294" t="s">
        <v>243</v>
      </c>
      <c r="C86" s="274" t="s">
        <v>53</v>
      </c>
      <c r="E86" s="270" t="s">
        <v>398</v>
      </c>
    </row>
    <row r="87" spans="1:5" x14ac:dyDescent="0.2">
      <c r="A87" s="294" t="s">
        <v>244</v>
      </c>
      <c r="C87" s="274" t="s">
        <v>55</v>
      </c>
    </row>
    <row r="88" spans="1:5" x14ac:dyDescent="0.2">
      <c r="A88" s="294" t="s">
        <v>245</v>
      </c>
      <c r="C88" s="274" t="s">
        <v>64</v>
      </c>
      <c r="E88" s="269" t="s">
        <v>489</v>
      </c>
    </row>
    <row r="89" spans="1:5" x14ac:dyDescent="0.2">
      <c r="A89" s="294" t="s">
        <v>246</v>
      </c>
      <c r="C89" s="274" t="s">
        <v>65</v>
      </c>
      <c r="E89" s="294" t="s">
        <v>422</v>
      </c>
    </row>
    <row r="90" spans="1:5" x14ac:dyDescent="0.2">
      <c r="A90" s="294" t="s">
        <v>247</v>
      </c>
      <c r="C90" s="274" t="s">
        <v>66</v>
      </c>
      <c r="E90" s="294" t="s">
        <v>423</v>
      </c>
    </row>
    <row r="91" spans="1:5" x14ac:dyDescent="0.2">
      <c r="A91" s="294" t="s">
        <v>248</v>
      </c>
      <c r="C91" s="274" t="s">
        <v>67</v>
      </c>
    </row>
    <row r="92" spans="1:5" x14ac:dyDescent="0.2">
      <c r="A92" s="295" t="s">
        <v>249</v>
      </c>
      <c r="C92" s="274" t="s">
        <v>68</v>
      </c>
    </row>
    <row r="93" spans="1:5" x14ac:dyDescent="0.2">
      <c r="A93" s="294" t="s">
        <v>250</v>
      </c>
      <c r="C93" s="274" t="s">
        <v>69</v>
      </c>
      <c r="E93" s="269" t="s">
        <v>39</v>
      </c>
    </row>
    <row r="94" spans="1:5" x14ac:dyDescent="0.2">
      <c r="A94" s="294" t="s">
        <v>251</v>
      </c>
      <c r="C94" s="274" t="s">
        <v>72</v>
      </c>
      <c r="D94" s="106">
        <v>1</v>
      </c>
      <c r="E94" s="294" t="s">
        <v>424</v>
      </c>
    </row>
    <row r="95" spans="1:5" x14ac:dyDescent="0.2">
      <c r="A95" s="294" t="s">
        <v>661</v>
      </c>
      <c r="C95" s="319" t="s">
        <v>768</v>
      </c>
      <c r="D95" s="106">
        <v>2</v>
      </c>
      <c r="E95" s="294" t="s">
        <v>515</v>
      </c>
    </row>
    <row r="96" spans="1:5" x14ac:dyDescent="0.2">
      <c r="A96" s="294" t="s">
        <v>662</v>
      </c>
      <c r="C96" s="274" t="s">
        <v>74</v>
      </c>
      <c r="D96" s="106">
        <v>3</v>
      </c>
      <c r="E96" s="294" t="s">
        <v>425</v>
      </c>
    </row>
    <row r="97" spans="1:5" x14ac:dyDescent="0.2">
      <c r="A97" s="295" t="s">
        <v>252</v>
      </c>
      <c r="C97" s="274" t="s">
        <v>75</v>
      </c>
      <c r="D97" s="106">
        <v>4</v>
      </c>
      <c r="E97" s="294" t="s">
        <v>793</v>
      </c>
    </row>
    <row r="98" spans="1:5" x14ac:dyDescent="0.2">
      <c r="A98" s="294" t="s">
        <v>253</v>
      </c>
      <c r="C98" s="274" t="s">
        <v>76</v>
      </c>
      <c r="D98" s="106">
        <v>5</v>
      </c>
      <c r="E98" s="294" t="s">
        <v>794</v>
      </c>
    </row>
    <row r="99" spans="1:5" x14ac:dyDescent="0.2">
      <c r="A99" s="294" t="s">
        <v>663</v>
      </c>
      <c r="C99" s="274" t="s">
        <v>77</v>
      </c>
      <c r="D99" s="106">
        <v>6</v>
      </c>
      <c r="E99" s="294" t="s">
        <v>689</v>
      </c>
    </row>
    <row r="100" spans="1:5" x14ac:dyDescent="0.2">
      <c r="A100" s="294" t="s">
        <v>254</v>
      </c>
      <c r="C100" s="274" t="s">
        <v>78</v>
      </c>
      <c r="D100" s="106">
        <v>7</v>
      </c>
      <c r="E100" s="294" t="s">
        <v>426</v>
      </c>
    </row>
    <row r="101" spans="1:5" x14ac:dyDescent="0.2">
      <c r="A101" s="294" t="s">
        <v>255</v>
      </c>
      <c r="C101" s="274" t="s">
        <v>79</v>
      </c>
      <c r="D101" s="106">
        <v>8</v>
      </c>
      <c r="E101" s="294" t="s">
        <v>427</v>
      </c>
    </row>
    <row r="102" spans="1:5" x14ac:dyDescent="0.2">
      <c r="A102" s="294" t="s">
        <v>256</v>
      </c>
      <c r="C102" s="274" t="s">
        <v>80</v>
      </c>
      <c r="D102" s="106">
        <v>9</v>
      </c>
      <c r="E102" s="294" t="s">
        <v>714</v>
      </c>
    </row>
    <row r="103" spans="1:5" x14ac:dyDescent="0.2">
      <c r="A103" s="294" t="s">
        <v>257</v>
      </c>
      <c r="C103" s="274" t="s">
        <v>87</v>
      </c>
      <c r="D103" s="106">
        <v>10</v>
      </c>
      <c r="E103" s="294" t="s">
        <v>428</v>
      </c>
    </row>
    <row r="104" spans="1:5" x14ac:dyDescent="0.2">
      <c r="A104" s="294" t="s">
        <v>258</v>
      </c>
      <c r="C104" s="274" t="s">
        <v>88</v>
      </c>
    </row>
    <row r="105" spans="1:5" x14ac:dyDescent="0.2">
      <c r="A105" s="294" t="s">
        <v>259</v>
      </c>
      <c r="C105" s="274" t="s">
        <v>89</v>
      </c>
    </row>
    <row r="106" spans="1:5" x14ac:dyDescent="0.2">
      <c r="A106" s="294" t="s">
        <v>260</v>
      </c>
      <c r="C106" s="274" t="s">
        <v>90</v>
      </c>
    </row>
    <row r="107" spans="1:5" x14ac:dyDescent="0.2">
      <c r="A107" s="294" t="s">
        <v>261</v>
      </c>
      <c r="C107" s="274" t="s">
        <v>91</v>
      </c>
    </row>
    <row r="108" spans="1:5" x14ac:dyDescent="0.2">
      <c r="A108" s="294" t="s">
        <v>664</v>
      </c>
      <c r="C108" s="274" t="s">
        <v>92</v>
      </c>
    </row>
    <row r="109" spans="1:5" x14ac:dyDescent="0.2">
      <c r="A109" s="294" t="s">
        <v>262</v>
      </c>
      <c r="C109" s="274" t="s">
        <v>93</v>
      </c>
    </row>
    <row r="110" spans="1:5" x14ac:dyDescent="0.2">
      <c r="A110" s="294" t="s">
        <v>263</v>
      </c>
      <c r="C110" s="274" t="s">
        <v>94</v>
      </c>
    </row>
    <row r="111" spans="1:5" x14ac:dyDescent="0.2">
      <c r="A111" s="294" t="s">
        <v>264</v>
      </c>
      <c r="C111" s="274" t="s">
        <v>95</v>
      </c>
    </row>
    <row r="112" spans="1:5" x14ac:dyDescent="0.2">
      <c r="A112" s="294" t="s">
        <v>265</v>
      </c>
      <c r="C112" s="274" t="s">
        <v>96</v>
      </c>
    </row>
    <row r="113" spans="1:3" x14ac:dyDescent="0.2">
      <c r="A113" s="294" t="s">
        <v>665</v>
      </c>
      <c r="C113" s="274" t="s">
        <v>97</v>
      </c>
    </row>
    <row r="114" spans="1:3" x14ac:dyDescent="0.2">
      <c r="A114" s="294" t="s">
        <v>666</v>
      </c>
      <c r="C114" s="274" t="s">
        <v>98</v>
      </c>
    </row>
    <row r="115" spans="1:3" x14ac:dyDescent="0.2">
      <c r="A115" s="294" t="s">
        <v>266</v>
      </c>
      <c r="C115" s="274" t="s">
        <v>99</v>
      </c>
    </row>
    <row r="116" spans="1:3" x14ac:dyDescent="0.2">
      <c r="A116" s="294" t="s">
        <v>267</v>
      </c>
      <c r="C116" s="274" t="s">
        <v>100</v>
      </c>
    </row>
    <row r="117" spans="1:3" x14ac:dyDescent="0.2">
      <c r="A117" s="294" t="s">
        <v>268</v>
      </c>
      <c r="C117" s="274" t="s">
        <v>102</v>
      </c>
    </row>
    <row r="118" spans="1:3" x14ac:dyDescent="0.2">
      <c r="A118" s="294" t="s">
        <v>269</v>
      </c>
      <c r="C118" s="274" t="s">
        <v>103</v>
      </c>
    </row>
    <row r="119" spans="1:3" x14ac:dyDescent="0.2">
      <c r="A119" s="294" t="s">
        <v>270</v>
      </c>
      <c r="C119" s="274" t="s">
        <v>104</v>
      </c>
    </row>
    <row r="120" spans="1:3" x14ac:dyDescent="0.2">
      <c r="A120" s="294" t="s">
        <v>667</v>
      </c>
      <c r="C120" s="274" t="s">
        <v>105</v>
      </c>
    </row>
    <row r="121" spans="1:3" x14ac:dyDescent="0.2">
      <c r="A121" s="294" t="s">
        <v>271</v>
      </c>
      <c r="C121" s="274" t="s">
        <v>106</v>
      </c>
    </row>
    <row r="122" spans="1:3" x14ac:dyDescent="0.2">
      <c r="A122" s="294" t="s">
        <v>272</v>
      </c>
      <c r="C122" s="274" t="s">
        <v>107</v>
      </c>
    </row>
    <row r="123" spans="1:3" x14ac:dyDescent="0.2">
      <c r="A123" s="294" t="s">
        <v>668</v>
      </c>
      <c r="C123" s="274" t="s">
        <v>108</v>
      </c>
    </row>
    <row r="124" spans="1:3" x14ac:dyDescent="0.2">
      <c r="A124" s="294" t="s">
        <v>273</v>
      </c>
      <c r="C124" s="274" t="s">
        <v>109</v>
      </c>
    </row>
    <row r="125" spans="1:3" x14ac:dyDescent="0.2">
      <c r="A125" s="294" t="s">
        <v>137</v>
      </c>
      <c r="C125" s="274" t="s">
        <v>110</v>
      </c>
    </row>
    <row r="126" spans="1:3" x14ac:dyDescent="0.2">
      <c r="A126" s="294" t="s">
        <v>274</v>
      </c>
      <c r="C126" s="274" t="s">
        <v>111</v>
      </c>
    </row>
    <row r="127" spans="1:3" x14ac:dyDescent="0.2">
      <c r="A127" s="294" t="s">
        <v>275</v>
      </c>
      <c r="C127" s="274" t="s">
        <v>112</v>
      </c>
    </row>
    <row r="128" spans="1:3" x14ac:dyDescent="0.2">
      <c r="A128" s="294" t="s">
        <v>276</v>
      </c>
      <c r="C128" s="274" t="s">
        <v>113</v>
      </c>
    </row>
    <row r="129" spans="1:3" x14ac:dyDescent="0.2">
      <c r="A129" s="294" t="s">
        <v>277</v>
      </c>
      <c r="C129" s="274" t="s">
        <v>114</v>
      </c>
    </row>
    <row r="130" spans="1:3" x14ac:dyDescent="0.2">
      <c r="A130" s="294" t="s">
        <v>278</v>
      </c>
      <c r="C130" s="274" t="s">
        <v>115</v>
      </c>
    </row>
    <row r="131" spans="1:3" x14ac:dyDescent="0.2">
      <c r="A131" s="295" t="s">
        <v>279</v>
      </c>
      <c r="C131" s="274" t="s">
        <v>116</v>
      </c>
    </row>
    <row r="132" spans="1:3" x14ac:dyDescent="0.2">
      <c r="A132" s="294" t="s">
        <v>280</v>
      </c>
      <c r="C132" s="274" t="s">
        <v>117</v>
      </c>
    </row>
    <row r="133" spans="1:3" x14ac:dyDescent="0.2">
      <c r="A133" s="294" t="s">
        <v>281</v>
      </c>
      <c r="C133" s="274" t="s">
        <v>118</v>
      </c>
    </row>
    <row r="134" spans="1:3" x14ac:dyDescent="0.2">
      <c r="A134" s="294" t="s">
        <v>282</v>
      </c>
      <c r="C134" s="274" t="s">
        <v>119</v>
      </c>
    </row>
    <row r="135" spans="1:3" x14ac:dyDescent="0.2">
      <c r="A135" s="294" t="s">
        <v>283</v>
      </c>
      <c r="C135" s="274" t="s">
        <v>120</v>
      </c>
    </row>
    <row r="136" spans="1:3" x14ac:dyDescent="0.2">
      <c r="A136" s="294" t="s">
        <v>669</v>
      </c>
      <c r="C136" s="274" t="s">
        <v>121</v>
      </c>
    </row>
    <row r="137" spans="1:3" x14ac:dyDescent="0.2">
      <c r="A137" s="294" t="s">
        <v>284</v>
      </c>
      <c r="C137" s="274" t="s">
        <v>122</v>
      </c>
    </row>
    <row r="138" spans="1:3" x14ac:dyDescent="0.2">
      <c r="A138" s="294" t="s">
        <v>285</v>
      </c>
      <c r="C138" s="274" t="s">
        <v>123</v>
      </c>
    </row>
    <row r="139" spans="1:3" x14ac:dyDescent="0.2">
      <c r="A139" s="294" t="s">
        <v>286</v>
      </c>
      <c r="C139" s="274" t="s">
        <v>124</v>
      </c>
    </row>
    <row r="140" spans="1:3" x14ac:dyDescent="0.2">
      <c r="A140" s="294" t="s">
        <v>287</v>
      </c>
      <c r="C140" s="274" t="s">
        <v>125</v>
      </c>
    </row>
    <row r="141" spans="1:3" x14ac:dyDescent="0.2">
      <c r="A141" s="294" t="s">
        <v>288</v>
      </c>
      <c r="C141" s="274" t="s">
        <v>128</v>
      </c>
    </row>
    <row r="142" spans="1:3" x14ac:dyDescent="0.2">
      <c r="A142" s="294" t="s">
        <v>670</v>
      </c>
      <c r="C142" s="274" t="s">
        <v>129</v>
      </c>
    </row>
    <row r="143" spans="1:3" x14ac:dyDescent="0.2">
      <c r="A143" s="294" t="s">
        <v>289</v>
      </c>
      <c r="C143" s="274" t="s">
        <v>163</v>
      </c>
    </row>
    <row r="144" spans="1:3" x14ac:dyDescent="0.2">
      <c r="A144" s="294" t="s">
        <v>290</v>
      </c>
      <c r="C144" s="274" t="s">
        <v>130</v>
      </c>
    </row>
    <row r="145" spans="1:3" x14ac:dyDescent="0.2">
      <c r="A145" s="294" t="s">
        <v>671</v>
      </c>
      <c r="C145" s="274" t="s">
        <v>131</v>
      </c>
    </row>
    <row r="146" spans="1:3" x14ac:dyDescent="0.2">
      <c r="A146" s="294" t="s">
        <v>291</v>
      </c>
      <c r="C146" s="274" t="s">
        <v>132</v>
      </c>
    </row>
    <row r="147" spans="1:3" x14ac:dyDescent="0.2">
      <c r="A147" s="294" t="s">
        <v>292</v>
      </c>
      <c r="C147" s="274" t="s">
        <v>133</v>
      </c>
    </row>
    <row r="148" spans="1:3" x14ac:dyDescent="0.2">
      <c r="A148" s="294" t="s">
        <v>293</v>
      </c>
      <c r="C148" s="274" t="s">
        <v>134</v>
      </c>
    </row>
    <row r="149" spans="1:3" x14ac:dyDescent="0.2">
      <c r="A149" s="294" t="s">
        <v>294</v>
      </c>
      <c r="C149" s="274" t="s">
        <v>135</v>
      </c>
    </row>
    <row r="150" spans="1:3" x14ac:dyDescent="0.2">
      <c r="A150" s="294" t="s">
        <v>295</v>
      </c>
      <c r="C150" s="274" t="s">
        <v>136</v>
      </c>
    </row>
    <row r="151" spans="1:3" x14ac:dyDescent="0.2">
      <c r="A151" s="294" t="s">
        <v>296</v>
      </c>
    </row>
    <row r="152" spans="1:3" x14ac:dyDescent="0.2">
      <c r="A152" s="294" t="s">
        <v>297</v>
      </c>
    </row>
    <row r="153" spans="1:3" x14ac:dyDescent="0.2">
      <c r="A153" s="294" t="s">
        <v>298</v>
      </c>
    </row>
    <row r="154" spans="1:3" x14ac:dyDescent="0.2">
      <c r="A154" s="294" t="s">
        <v>299</v>
      </c>
    </row>
    <row r="155" spans="1:3" x14ac:dyDescent="0.2">
      <c r="A155" s="294" t="s">
        <v>300</v>
      </c>
    </row>
    <row r="156" spans="1:3" x14ac:dyDescent="0.2">
      <c r="A156" s="294" t="s">
        <v>672</v>
      </c>
    </row>
    <row r="157" spans="1:3" x14ac:dyDescent="0.2">
      <c r="A157" s="294" t="s">
        <v>301</v>
      </c>
    </row>
    <row r="158" spans="1:3" x14ac:dyDescent="0.2">
      <c r="A158" s="294" t="s">
        <v>302</v>
      </c>
    </row>
    <row r="159" spans="1:3" x14ac:dyDescent="0.2">
      <c r="A159" s="294" t="s">
        <v>303</v>
      </c>
    </row>
    <row r="160" spans="1:3" x14ac:dyDescent="0.2">
      <c r="A160" s="294" t="s">
        <v>304</v>
      </c>
    </row>
    <row r="161" spans="1:1" x14ac:dyDescent="0.2">
      <c r="A161" s="294" t="s">
        <v>305</v>
      </c>
    </row>
    <row r="162" spans="1:1" x14ac:dyDescent="0.2">
      <c r="A162" s="294" t="s">
        <v>673</v>
      </c>
    </row>
    <row r="163" spans="1:1" x14ac:dyDescent="0.2">
      <c r="A163" s="294" t="s">
        <v>674</v>
      </c>
    </row>
    <row r="164" spans="1:1" x14ac:dyDescent="0.2">
      <c r="A164" s="294" t="s">
        <v>306</v>
      </c>
    </row>
    <row r="165" spans="1:1" x14ac:dyDescent="0.2">
      <c r="A165" s="294" t="s">
        <v>307</v>
      </c>
    </row>
    <row r="166" spans="1:1" x14ac:dyDescent="0.2">
      <c r="A166" s="294" t="s">
        <v>308</v>
      </c>
    </row>
    <row r="167" spans="1:1" x14ac:dyDescent="0.2">
      <c r="A167" s="294" t="s">
        <v>309</v>
      </c>
    </row>
    <row r="168" spans="1:1" x14ac:dyDescent="0.2">
      <c r="A168" s="294" t="s">
        <v>310</v>
      </c>
    </row>
    <row r="169" spans="1:1" x14ac:dyDescent="0.2">
      <c r="A169" s="294" t="s">
        <v>732</v>
      </c>
    </row>
    <row r="170" spans="1:1" x14ac:dyDescent="0.2">
      <c r="A170" s="294" t="s">
        <v>311</v>
      </c>
    </row>
    <row r="171" spans="1:1" x14ac:dyDescent="0.2">
      <c r="A171" s="294" t="s">
        <v>312</v>
      </c>
    </row>
    <row r="172" spans="1:1" x14ac:dyDescent="0.2">
      <c r="A172" s="294" t="s">
        <v>313</v>
      </c>
    </row>
    <row r="173" spans="1:1" x14ac:dyDescent="0.2">
      <c r="A173" s="294" t="s">
        <v>314</v>
      </c>
    </row>
    <row r="174" spans="1:1" x14ac:dyDescent="0.2">
      <c r="A174" s="294" t="s">
        <v>315</v>
      </c>
    </row>
    <row r="175" spans="1:1" x14ac:dyDescent="0.2">
      <c r="A175" s="294" t="s">
        <v>316</v>
      </c>
    </row>
    <row r="176" spans="1:1" x14ac:dyDescent="0.2">
      <c r="A176" s="295" t="s">
        <v>317</v>
      </c>
    </row>
    <row r="177" spans="1:1" x14ac:dyDescent="0.2">
      <c r="A177" s="294" t="s">
        <v>318</v>
      </c>
    </row>
    <row r="178" spans="1:1" x14ac:dyDescent="0.2">
      <c r="A178" s="294" t="s">
        <v>319</v>
      </c>
    </row>
    <row r="179" spans="1:1" x14ac:dyDescent="0.2">
      <c r="A179" s="294" t="s">
        <v>320</v>
      </c>
    </row>
    <row r="180" spans="1:1" x14ac:dyDescent="0.2">
      <c r="A180" s="294" t="s">
        <v>470</v>
      </c>
    </row>
    <row r="181" spans="1:1" x14ac:dyDescent="0.2">
      <c r="A181" s="294" t="s">
        <v>321</v>
      </c>
    </row>
    <row r="182" spans="1:1" x14ac:dyDescent="0.2">
      <c r="A182" s="294" t="s">
        <v>322</v>
      </c>
    </row>
    <row r="183" spans="1:1" x14ac:dyDescent="0.2">
      <c r="A183" s="294" t="s">
        <v>323</v>
      </c>
    </row>
    <row r="184" spans="1:1" x14ac:dyDescent="0.2">
      <c r="A184" s="294" t="s">
        <v>324</v>
      </c>
    </row>
    <row r="185" spans="1:1" x14ac:dyDescent="0.2">
      <c r="A185" s="294" t="s">
        <v>138</v>
      </c>
    </row>
    <row r="186" spans="1:1" x14ac:dyDescent="0.2">
      <c r="A186" s="294" t="s">
        <v>325</v>
      </c>
    </row>
    <row r="187" spans="1:1" x14ac:dyDescent="0.2">
      <c r="A187" s="294" t="s">
        <v>675</v>
      </c>
    </row>
    <row r="188" spans="1:1" x14ac:dyDescent="0.2">
      <c r="A188" s="294" t="s">
        <v>326</v>
      </c>
    </row>
    <row r="189" spans="1:1" x14ac:dyDescent="0.2">
      <c r="A189" s="294" t="s">
        <v>327</v>
      </c>
    </row>
    <row r="190" spans="1:1" x14ac:dyDescent="0.2">
      <c r="A190" s="294" t="s">
        <v>328</v>
      </c>
    </row>
    <row r="191" spans="1:1" x14ac:dyDescent="0.2">
      <c r="A191" s="294" t="s">
        <v>329</v>
      </c>
    </row>
    <row r="192" spans="1:1" x14ac:dyDescent="0.2">
      <c r="A192" s="294" t="s">
        <v>330</v>
      </c>
    </row>
    <row r="193" spans="1:1" x14ac:dyDescent="0.2">
      <c r="A193" s="294" t="s">
        <v>331</v>
      </c>
    </row>
    <row r="194" spans="1:1" x14ac:dyDescent="0.2">
      <c r="A194" s="294" t="s">
        <v>332</v>
      </c>
    </row>
    <row r="195" spans="1:1" x14ac:dyDescent="0.2">
      <c r="A195" s="294" t="s">
        <v>333</v>
      </c>
    </row>
    <row r="196" spans="1:1" x14ac:dyDescent="0.2">
      <c r="A196" s="294" t="s">
        <v>334</v>
      </c>
    </row>
    <row r="197" spans="1:1" x14ac:dyDescent="0.2">
      <c r="A197" s="294" t="s">
        <v>335</v>
      </c>
    </row>
    <row r="198" spans="1:1" x14ac:dyDescent="0.2">
      <c r="A198" s="294" t="s">
        <v>336</v>
      </c>
    </row>
    <row r="199" spans="1:1" x14ac:dyDescent="0.2">
      <c r="A199" s="294" t="s">
        <v>337</v>
      </c>
    </row>
    <row r="200" spans="1:1" x14ac:dyDescent="0.2">
      <c r="A200" s="294" t="s">
        <v>338</v>
      </c>
    </row>
    <row r="201" spans="1:1" x14ac:dyDescent="0.2">
      <c r="A201" s="294" t="s">
        <v>139</v>
      </c>
    </row>
    <row r="202" spans="1:1" x14ac:dyDescent="0.2">
      <c r="A202" s="294" t="s">
        <v>140</v>
      </c>
    </row>
    <row r="203" spans="1:1" x14ac:dyDescent="0.2">
      <c r="A203" s="294" t="s">
        <v>339</v>
      </c>
    </row>
    <row r="204" spans="1:1" x14ac:dyDescent="0.2">
      <c r="A204" s="294" t="s">
        <v>340</v>
      </c>
    </row>
    <row r="205" spans="1:1" x14ac:dyDescent="0.2">
      <c r="A205" s="294" t="s">
        <v>141</v>
      </c>
    </row>
    <row r="206" spans="1:1" x14ac:dyDescent="0.2">
      <c r="A206" s="294" t="s">
        <v>341</v>
      </c>
    </row>
    <row r="207" spans="1:1" x14ac:dyDescent="0.2">
      <c r="A207" s="294" t="s">
        <v>715</v>
      </c>
    </row>
    <row r="208" spans="1:1" x14ac:dyDescent="0.2">
      <c r="A208" s="294" t="s">
        <v>677</v>
      </c>
    </row>
    <row r="209" spans="1:1" x14ac:dyDescent="0.2">
      <c r="A209" s="294" t="s">
        <v>678</v>
      </c>
    </row>
    <row r="210" spans="1:1" x14ac:dyDescent="0.2">
      <c r="A210" s="294" t="s">
        <v>342</v>
      </c>
    </row>
    <row r="211" spans="1:1" x14ac:dyDescent="0.2">
      <c r="A211" s="294" t="s">
        <v>343</v>
      </c>
    </row>
    <row r="212" spans="1:1" x14ac:dyDescent="0.2">
      <c r="A212" s="294" t="s">
        <v>344</v>
      </c>
    </row>
    <row r="213" spans="1:1" x14ac:dyDescent="0.2">
      <c r="A213" s="294" t="s">
        <v>345</v>
      </c>
    </row>
    <row r="214" spans="1:1" x14ac:dyDescent="0.2">
      <c r="A214" s="294" t="s">
        <v>471</v>
      </c>
    </row>
    <row r="215" spans="1:1" x14ac:dyDescent="0.2">
      <c r="A215" s="294" t="s">
        <v>679</v>
      </c>
    </row>
    <row r="216" spans="1:1" x14ac:dyDescent="0.2">
      <c r="A216" s="294" t="s">
        <v>346</v>
      </c>
    </row>
    <row r="217" spans="1:1" x14ac:dyDescent="0.2">
      <c r="A217" s="294" t="s">
        <v>347</v>
      </c>
    </row>
    <row r="218" spans="1:1" x14ac:dyDescent="0.2">
      <c r="A218" s="294" t="s">
        <v>348</v>
      </c>
    </row>
    <row r="219" spans="1:1" x14ac:dyDescent="0.2">
      <c r="A219" s="294" t="s">
        <v>472</v>
      </c>
    </row>
    <row r="220" spans="1:1" x14ac:dyDescent="0.2">
      <c r="A220" s="295" t="s">
        <v>349</v>
      </c>
    </row>
    <row r="221" spans="1:1" x14ac:dyDescent="0.2">
      <c r="A221" s="294" t="s">
        <v>350</v>
      </c>
    </row>
    <row r="222" spans="1:1" x14ac:dyDescent="0.2">
      <c r="A222" s="294" t="s">
        <v>351</v>
      </c>
    </row>
    <row r="223" spans="1:1" x14ac:dyDescent="0.2">
      <c r="A223" s="294" t="s">
        <v>352</v>
      </c>
    </row>
    <row r="224" spans="1:1" x14ac:dyDescent="0.2">
      <c r="A224" s="295" t="s">
        <v>353</v>
      </c>
    </row>
    <row r="225" spans="1:1" x14ac:dyDescent="0.2">
      <c r="A225" s="294" t="s">
        <v>142</v>
      </c>
    </row>
    <row r="226" spans="1:1" x14ac:dyDescent="0.2">
      <c r="A226" s="294" t="s">
        <v>354</v>
      </c>
    </row>
    <row r="227" spans="1:1" x14ac:dyDescent="0.2">
      <c r="A227" s="295" t="s">
        <v>356</v>
      </c>
    </row>
    <row r="228" spans="1:1" x14ac:dyDescent="0.2">
      <c r="A228" s="294" t="s">
        <v>357</v>
      </c>
    </row>
    <row r="229" spans="1:1" x14ac:dyDescent="0.2">
      <c r="A229" s="294" t="s">
        <v>358</v>
      </c>
    </row>
    <row r="230" spans="1:1" x14ac:dyDescent="0.2">
      <c r="A230" s="294" t="s">
        <v>359</v>
      </c>
    </row>
    <row r="231" spans="1:1" x14ac:dyDescent="0.2">
      <c r="A231" s="294" t="s">
        <v>360</v>
      </c>
    </row>
    <row r="232" spans="1:1" x14ac:dyDescent="0.2">
      <c r="A232" s="294" t="s">
        <v>361</v>
      </c>
    </row>
    <row r="233" spans="1:1" x14ac:dyDescent="0.2">
      <c r="A233" s="294" t="s">
        <v>362</v>
      </c>
    </row>
    <row r="234" spans="1:1" x14ac:dyDescent="0.2">
      <c r="A234" s="294" t="s">
        <v>680</v>
      </c>
    </row>
    <row r="235" spans="1:1" x14ac:dyDescent="0.2">
      <c r="A235" s="294" t="s">
        <v>681</v>
      </c>
    </row>
    <row r="236" spans="1:1" x14ac:dyDescent="0.2">
      <c r="A236" s="294" t="s">
        <v>363</v>
      </c>
    </row>
    <row r="237" spans="1:1" x14ac:dyDescent="0.2">
      <c r="A237" s="294" t="s">
        <v>364</v>
      </c>
    </row>
    <row r="238" spans="1:1" x14ac:dyDescent="0.2">
      <c r="A238" s="294" t="s">
        <v>365</v>
      </c>
    </row>
    <row r="239" spans="1:1" x14ac:dyDescent="0.2">
      <c r="A239" s="294" t="s">
        <v>682</v>
      </c>
    </row>
    <row r="240" spans="1:1" x14ac:dyDescent="0.2">
      <c r="A240" s="294" t="s">
        <v>366</v>
      </c>
    </row>
    <row r="241" spans="1:1" x14ac:dyDescent="0.2">
      <c r="A241" s="294" t="s">
        <v>367</v>
      </c>
    </row>
    <row r="242" spans="1:1" x14ac:dyDescent="0.2">
      <c r="A242" s="294" t="s">
        <v>368</v>
      </c>
    </row>
    <row r="243" spans="1:1" x14ac:dyDescent="0.2">
      <c r="A243" s="294" t="s">
        <v>473</v>
      </c>
    </row>
    <row r="244" spans="1:1" x14ac:dyDescent="0.2">
      <c r="A244" s="294" t="s">
        <v>369</v>
      </c>
    </row>
    <row r="245" spans="1:1" x14ac:dyDescent="0.2">
      <c r="A245" s="294" t="s">
        <v>683</v>
      </c>
    </row>
    <row r="246" spans="1:1" x14ac:dyDescent="0.2">
      <c r="A246" s="294" t="s">
        <v>370</v>
      </c>
    </row>
    <row r="247" spans="1:1" x14ac:dyDescent="0.2">
      <c r="A247" s="294" t="s">
        <v>371</v>
      </c>
    </row>
    <row r="248" spans="1:1" x14ac:dyDescent="0.2">
      <c r="A248" s="294" t="s">
        <v>372</v>
      </c>
    </row>
    <row r="249" spans="1:1" x14ac:dyDescent="0.2">
      <c r="A249" s="294" t="s">
        <v>373</v>
      </c>
    </row>
    <row r="250" spans="1:1" x14ac:dyDescent="0.2">
      <c r="A250" s="295" t="s">
        <v>374</v>
      </c>
    </row>
    <row r="251" spans="1:1" x14ac:dyDescent="0.2">
      <c r="A251" s="294" t="s">
        <v>375</v>
      </c>
    </row>
    <row r="252" spans="1:1" x14ac:dyDescent="0.2">
      <c r="A252" s="294" t="s">
        <v>376</v>
      </c>
    </row>
    <row r="253" spans="1:1" x14ac:dyDescent="0.2">
      <c r="A253" s="294" t="s">
        <v>143</v>
      </c>
    </row>
    <row r="254" spans="1:1" x14ac:dyDescent="0.2">
      <c r="A254" s="294" t="s">
        <v>144</v>
      </c>
    </row>
    <row r="255" spans="1:1" x14ac:dyDescent="0.2">
      <c r="A255" s="294" t="s">
        <v>377</v>
      </c>
    </row>
    <row r="256" spans="1:1" x14ac:dyDescent="0.2">
      <c r="A256" s="294" t="s">
        <v>378</v>
      </c>
    </row>
    <row r="257" spans="1:1" x14ac:dyDescent="0.2">
      <c r="A257" s="294" t="s">
        <v>379</v>
      </c>
    </row>
    <row r="258" spans="1:1" x14ac:dyDescent="0.2">
      <c r="A258" s="294" t="s">
        <v>380</v>
      </c>
    </row>
    <row r="259" spans="1:1" x14ac:dyDescent="0.2">
      <c r="A259" s="294" t="s">
        <v>381</v>
      </c>
    </row>
    <row r="260" spans="1:1" x14ac:dyDescent="0.2">
      <c r="A260" s="294" t="s">
        <v>145</v>
      </c>
    </row>
    <row r="261" spans="1:1" x14ac:dyDescent="0.2">
      <c r="A261" s="294" t="s">
        <v>146</v>
      </c>
    </row>
    <row r="262" spans="1:1" x14ac:dyDescent="0.2">
      <c r="A262" s="294" t="s">
        <v>382</v>
      </c>
    </row>
    <row r="263" spans="1:1" x14ac:dyDescent="0.2">
      <c r="A263" s="294" t="s">
        <v>383</v>
      </c>
    </row>
    <row r="264" spans="1:1" x14ac:dyDescent="0.2">
      <c r="A264" s="294" t="s">
        <v>684</v>
      </c>
    </row>
    <row r="265" spans="1:1" x14ac:dyDescent="0.2">
      <c r="A265" s="294" t="s">
        <v>384</v>
      </c>
    </row>
    <row r="266" spans="1:1" x14ac:dyDescent="0.2">
      <c r="A266" s="294" t="s">
        <v>385</v>
      </c>
    </row>
    <row r="267" spans="1:1" x14ac:dyDescent="0.2">
      <c r="A267" s="294" t="s">
        <v>386</v>
      </c>
    </row>
    <row r="268" spans="1:1" x14ac:dyDescent="0.2">
      <c r="A268" s="294" t="s">
        <v>387</v>
      </c>
    </row>
    <row r="269" spans="1:1" x14ac:dyDescent="0.2">
      <c r="A269" s="294" t="s">
        <v>388</v>
      </c>
    </row>
    <row r="270" spans="1:1" x14ac:dyDescent="0.2">
      <c r="A270" s="294" t="s">
        <v>159</v>
      </c>
    </row>
    <row r="271" spans="1:1" x14ac:dyDescent="0.2">
      <c r="A271" s="294" t="s">
        <v>389</v>
      </c>
    </row>
    <row r="272" spans="1:1" x14ac:dyDescent="0.2">
      <c r="A272" s="294" t="s">
        <v>390</v>
      </c>
    </row>
    <row r="273" spans="1:1" x14ac:dyDescent="0.2">
      <c r="A273" s="294" t="s">
        <v>391</v>
      </c>
    </row>
    <row r="274" spans="1:1" x14ac:dyDescent="0.2">
      <c r="A274" s="294" t="s">
        <v>392</v>
      </c>
    </row>
    <row r="275" spans="1:1" x14ac:dyDescent="0.2">
      <c r="A275" s="294" t="s">
        <v>393</v>
      </c>
    </row>
    <row r="276" spans="1:1" x14ac:dyDescent="0.2">
      <c r="A276" s="294" t="s">
        <v>394</v>
      </c>
    </row>
    <row r="277" spans="1:1" x14ac:dyDescent="0.2">
      <c r="A277" s="294" t="s">
        <v>395</v>
      </c>
    </row>
  </sheetData>
  <phoneticPr fontId="8" type="noConversion"/>
  <pageMargins left="0.75" right="0.75" top="1" bottom="1" header="0.5" footer="0.5"/>
  <pageSetup paperSize="9" scale="69" fitToHeight="1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29</vt:i4>
      </vt:variant>
    </vt:vector>
  </HeadingPairs>
  <TitlesOfParts>
    <vt:vector size="39" baseType="lpstr">
      <vt:lpstr>Turinys</vt:lpstr>
      <vt:lpstr>Gairės ir sąlygos</vt:lpstr>
      <vt:lpstr>Identifikacija ir aprašymas</vt:lpstr>
      <vt:lpstr>Išmetamųjų ŠESD duomenų apž.</vt:lpstr>
      <vt:lpstr>Išmetamųjų teršalų duomenys</vt:lpstr>
      <vt:lpstr>Orlaivio duomenys</vt:lpstr>
      <vt:lpstr>VN būdinga informacija</vt:lpstr>
      <vt:lpstr>Priedai</vt:lpstr>
      <vt:lpstr>Pasirinktys</vt:lpstr>
      <vt:lpstr>Version documentation</vt:lpstr>
      <vt:lpstr>aviationauthorities</vt:lpstr>
      <vt:lpstr>CompetentAuthorities</vt:lpstr>
      <vt:lpstr>flighttypes</vt:lpstr>
      <vt:lpstr>freightandmail</vt:lpstr>
      <vt:lpstr>Frequency</vt:lpstr>
      <vt:lpstr>indRange</vt:lpstr>
      <vt:lpstr>Legalstatus</vt:lpstr>
      <vt:lpstr>ManSys</vt:lpstr>
      <vt:lpstr>memberstates</vt:lpstr>
      <vt:lpstr>MSversiontracking</vt:lpstr>
      <vt:lpstr>NewUpdate</vt:lpstr>
      <vt:lpstr>notapplicable</vt:lpstr>
      <vt:lpstr>operationscope</vt:lpstr>
      <vt:lpstr>operationsscope</vt:lpstr>
      <vt:lpstr>opstatus</vt:lpstr>
      <vt:lpstr>passengermass</vt:lpstr>
      <vt:lpstr>'Gairės ir sąlygos'!Print_Area</vt:lpstr>
      <vt:lpstr>'Identifikacija ir aprašymas'!Print_Area</vt:lpstr>
      <vt:lpstr>'Išmetamųjų ŠESD duomenų apž.'!Print_Area</vt:lpstr>
      <vt:lpstr>'Išmetamųjų teršalų duomenys'!Print_Area</vt:lpstr>
      <vt:lpstr>'Orlaivio duomenys'!Print_Area</vt:lpstr>
      <vt:lpstr>Priedai!Print_Area</vt:lpstr>
      <vt:lpstr>Turinys!Print_Area</vt:lpstr>
      <vt:lpstr>'Version documentation'!Print_Area</vt:lpstr>
      <vt:lpstr>'VN būdinga informacija'!Print_Area</vt:lpstr>
      <vt:lpstr>SelectPrimaryInfoSource</vt:lpstr>
      <vt:lpstr>Title</vt:lpstr>
      <vt:lpstr>worldcountries</vt:lpstr>
      <vt:lpstr>YesNo</vt:lpstr>
    </vt:vector>
  </TitlesOfParts>
  <Company>DG Environment C.2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Aukštinaitis</dc:creator>
  <cp:lastModifiedBy>0902km2</cp:lastModifiedBy>
  <cp:lastPrinted>2014-03-27T13:31:05Z</cp:lastPrinted>
  <dcterms:created xsi:type="dcterms:W3CDTF">2008-05-26T08:52:55Z</dcterms:created>
  <dcterms:modified xsi:type="dcterms:W3CDTF">2015-02-19T08:34:25Z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